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80" windowWidth="19200" windowHeight="11100" activeTab="1"/>
  </bookViews>
  <sheets>
    <sheet name="I rok" sheetId="5" r:id="rId1"/>
    <sheet name="II rok" sheetId="2" r:id="rId2"/>
    <sheet name="III rok" sheetId="4" r:id="rId3"/>
  </sheets>
  <definedNames>
    <definedName name="_xlnm._FilterDatabase" localSheetId="1" hidden="1">'II rok'!$A$10:$L$21</definedName>
    <definedName name="_xlnm.Print_Area" localSheetId="0">'I rok'!$A$1:$L$34</definedName>
    <definedName name="_xlnm.Print_Area" localSheetId="1">'II rok'!#REF!</definedName>
    <definedName name="_xlnm.Print_Area" localSheetId="2">'III rok'!$A$1:$L$23</definedName>
    <definedName name="OLE_LINK1" localSheetId="1">'II rok'!#REF!</definedName>
  </definedNames>
  <calcPr calcId="145621"/>
</workbook>
</file>

<file path=xl/calcChain.xml><?xml version="1.0" encoding="utf-8"?>
<calcChain xmlns="http://schemas.openxmlformats.org/spreadsheetml/2006/main">
  <c r="K20" i="2" l="1"/>
  <c r="K16" i="2"/>
  <c r="K17" i="2"/>
  <c r="K18" i="2"/>
  <c r="K19" i="2"/>
  <c r="C19" i="2"/>
  <c r="C12" i="4" l="1"/>
  <c r="C13" i="4"/>
  <c r="C14" i="4"/>
  <c r="C15" i="4"/>
  <c r="C16" i="4"/>
  <c r="C17" i="4"/>
  <c r="C18" i="4"/>
  <c r="C19" i="4"/>
  <c r="C20" i="4"/>
  <c r="C11" i="4"/>
  <c r="C12" i="2"/>
  <c r="C13" i="2"/>
  <c r="C14" i="2"/>
  <c r="C15" i="2"/>
  <c r="C16" i="2"/>
  <c r="C17" i="2"/>
  <c r="C18" i="2"/>
  <c r="C20" i="2"/>
  <c r="C11" i="2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A2" i="4"/>
  <c r="A2" i="2"/>
  <c r="F27" i="5" l="1"/>
  <c r="I27" i="5" l="1"/>
  <c r="H27" i="5" l="1"/>
  <c r="G27" i="5"/>
  <c r="E27" i="5"/>
  <c r="D27" i="5"/>
  <c r="K24" i="5"/>
  <c r="K23" i="5"/>
  <c r="K22" i="5"/>
  <c r="K21" i="5"/>
  <c r="K20" i="5"/>
  <c r="K19" i="5"/>
  <c r="K18" i="5"/>
  <c r="K17" i="5"/>
  <c r="K16" i="5"/>
  <c r="K15" i="5"/>
  <c r="K14" i="5"/>
  <c r="K13" i="5"/>
  <c r="K12" i="5"/>
  <c r="C12" i="5"/>
  <c r="K11" i="5"/>
  <c r="C11" i="5"/>
  <c r="C27" i="5" l="1"/>
  <c r="E34" i="5" s="1"/>
  <c r="K27" i="5"/>
  <c r="M27" i="5"/>
  <c r="N27" i="5" l="1"/>
  <c r="D22" i="4"/>
  <c r="E22" i="4"/>
  <c r="F22" i="4"/>
  <c r="G22" i="4"/>
  <c r="H22" i="4"/>
  <c r="I22" i="4"/>
  <c r="K20" i="4"/>
  <c r="K19" i="4"/>
  <c r="K21" i="4"/>
  <c r="K18" i="4"/>
  <c r="K17" i="4"/>
  <c r="K16" i="4"/>
  <c r="K14" i="4"/>
  <c r="K12" i="4"/>
  <c r="K11" i="4"/>
  <c r="C22" i="4" l="1"/>
  <c r="I34" i="5" s="1"/>
  <c r="K22" i="4"/>
  <c r="M22" i="4"/>
  <c r="N22" i="4" l="1"/>
  <c r="I21" i="2" l="1"/>
  <c r="F21" i="2"/>
  <c r="C21" i="2"/>
  <c r="G34" i="5" s="1"/>
  <c r="C34" i="5" s="1"/>
  <c r="H21" i="2" l="1"/>
  <c r="G21" i="2"/>
  <c r="E21" i="2"/>
  <c r="D21" i="2"/>
  <c r="K15" i="2"/>
  <c r="K14" i="2"/>
  <c r="K13" i="2"/>
  <c r="K12" i="2"/>
  <c r="K11" i="2"/>
  <c r="K21" i="2" l="1"/>
</calcChain>
</file>

<file path=xl/sharedStrings.xml><?xml version="1.0" encoding="utf-8"?>
<sst xmlns="http://schemas.openxmlformats.org/spreadsheetml/2006/main" count="222" uniqueCount="123">
  <si>
    <t>Przedmiot</t>
  </si>
  <si>
    <t xml:space="preserve">Ilość godzin </t>
  </si>
  <si>
    <t>Semestr</t>
  </si>
  <si>
    <t>Forma zaliczenia</t>
  </si>
  <si>
    <t>Pkt. ECTS razem</t>
  </si>
  <si>
    <t>I</t>
  </si>
  <si>
    <t>II</t>
  </si>
  <si>
    <t>w</t>
  </si>
  <si>
    <t>ćw./k</t>
  </si>
  <si>
    <t>ECTS</t>
  </si>
  <si>
    <t>1.  </t>
  </si>
  <si>
    <t>egz.</t>
  </si>
  <si>
    <t>2.  </t>
  </si>
  <si>
    <t>zal. z oceną</t>
  </si>
  <si>
    <t>3.  </t>
  </si>
  <si>
    <t>Wstęp do językoznawstwa</t>
  </si>
  <si>
    <t>4.  </t>
  </si>
  <si>
    <t>5.  </t>
  </si>
  <si>
    <t>6.  </t>
  </si>
  <si>
    <t>7.  </t>
  </si>
  <si>
    <t>Technologia informacyjna</t>
  </si>
  <si>
    <t>8.  </t>
  </si>
  <si>
    <t>W-F</t>
  </si>
  <si>
    <t>zal.</t>
  </si>
  <si>
    <t>9.  </t>
  </si>
  <si>
    <t>Lektorat języka zachodnioeuropejskiego</t>
  </si>
  <si>
    <t>Wiedza o akwizycji i nauce języków obcych</t>
  </si>
  <si>
    <t>Gramatyka opisowa języka polskiego</t>
  </si>
  <si>
    <t>RAZEM</t>
  </si>
  <si>
    <t>---</t>
  </si>
  <si>
    <r>
      <t xml:space="preserve">w zakresie </t>
    </r>
    <r>
      <rPr>
        <u/>
        <sz val="11"/>
        <color theme="1"/>
        <rFont val="Calibri"/>
        <family val="2"/>
        <charset val="238"/>
        <scheme val="minor"/>
      </rPr>
      <t>filologii rosyjskiej</t>
    </r>
  </si>
  <si>
    <t>10.  </t>
  </si>
  <si>
    <t>11.  </t>
  </si>
  <si>
    <t>Historia literatury rosyjskiej</t>
  </si>
  <si>
    <t>Wstęp do literaturoznawstwa</t>
  </si>
  <si>
    <t>Gramatyka współczesnego języka rosyjskiego</t>
  </si>
  <si>
    <t xml:space="preserve">Filozofia    </t>
  </si>
  <si>
    <t>Praktyczna nauka języka rosyjskiego</t>
  </si>
  <si>
    <t>Historia Rosji</t>
  </si>
  <si>
    <t>Psychologia</t>
  </si>
  <si>
    <t>Komparatystyka literacko-kulturowa</t>
  </si>
  <si>
    <t>Kultura i realia rosyjskiego obszaru językowego</t>
  </si>
  <si>
    <t xml:space="preserve">Gramatyka współczesnego języka rosyjskiego </t>
  </si>
  <si>
    <t xml:space="preserve">Praktyczna nauka języka rosyjskiego  </t>
  </si>
  <si>
    <t>Warsztaty tłumaczeniowe pisemne</t>
  </si>
  <si>
    <t xml:space="preserve">Gramatyka języka staro-cerkiewno-słowiańskiego </t>
  </si>
  <si>
    <t>IV</t>
  </si>
  <si>
    <t>III</t>
  </si>
  <si>
    <t xml:space="preserve">09-WDOJ-11 </t>
  </si>
  <si>
    <t>09-IT-11</t>
  </si>
  <si>
    <t>09-WOAKW-11</t>
  </si>
  <si>
    <t>09-GOJP-11</t>
  </si>
  <si>
    <r>
      <t>09-</t>
    </r>
    <r>
      <rPr>
        <b/>
        <sz val="10"/>
        <color theme="1"/>
        <rFont val="Arial"/>
        <family val="2"/>
        <charset val="204"/>
      </rPr>
      <t>GJSCS-11</t>
    </r>
  </si>
  <si>
    <t xml:space="preserve">Lektorat języka zachodnioeuropejskiego </t>
  </si>
  <si>
    <t>09-FPW-11</t>
  </si>
  <si>
    <t>Kod USOS</t>
  </si>
  <si>
    <t>Folklor w literaturze rosyjskiej</t>
  </si>
  <si>
    <t>I rok – filologia rosyjska</t>
  </si>
  <si>
    <t>PROFIL OGÓLNY</t>
  </si>
  <si>
    <t xml:space="preserve"> Ilość godzin:</t>
  </si>
  <si>
    <t xml:space="preserve"> I rok - </t>
  </si>
  <si>
    <t xml:space="preserve">II rok - </t>
  </si>
  <si>
    <t>III rok -</t>
  </si>
  <si>
    <t>* Przedmiot do wyboru z obszaru literaturoznawczego  lub językoznawczego</t>
  </si>
  <si>
    <t>09-KLK-11</t>
  </si>
  <si>
    <t>Plan trzyletnich studiów stacjonarnych pierwszego stopnia</t>
  </si>
  <si>
    <t xml:space="preserve">Plan trzyletnich studiów stacjonarnych pierwszego stopnia </t>
  </si>
  <si>
    <t>Dzieje prawosławia Słowian Wschodnich w tradycji Kijowsko-Moskiewskiej</t>
  </si>
  <si>
    <t>III rok – filologia rosyjska</t>
  </si>
  <si>
    <t>09-HLROS-55</t>
  </si>
  <si>
    <t>Historia języka rosyjskiego</t>
  </si>
  <si>
    <t xml:space="preserve">Praktyczna nauka języka rosyjskiego </t>
  </si>
  <si>
    <t>Językoznawstwo konfrontatywne polsko-rosyjskie</t>
  </si>
  <si>
    <t xml:space="preserve">zal. z oceną </t>
  </si>
  <si>
    <t>09-JKPR-11</t>
  </si>
  <si>
    <t>Seminarium licencjackie</t>
  </si>
  <si>
    <t>egz. lic.</t>
  </si>
  <si>
    <t>Zajęcia specjalizacyjne</t>
  </si>
  <si>
    <t>II rok – filologia rosyjska</t>
  </si>
  <si>
    <t>Warsztaty tłumaczeniowe ustne</t>
  </si>
  <si>
    <t>150h</t>
  </si>
  <si>
    <t xml:space="preserve">2.       Studenci zobowiązani są do zaliczenia na I roku szkolenia BHP w wymiarze 4 godzin na platformie Moodle, obejmującego pierwszą pomoc, </t>
  </si>
  <si>
    <t xml:space="preserve">  bezpieczeństwo i higienę pracy, ochronę przeciwpożarową, elementy prawa pracy.</t>
  </si>
  <si>
    <t>09-HLROS-15/25</t>
  </si>
  <si>
    <t>09-GWJR-16/26</t>
  </si>
  <si>
    <t>09-PNJR-16/26</t>
  </si>
  <si>
    <t>09-HROS-12/22</t>
  </si>
  <si>
    <t>09-HLROS-35/45</t>
  </si>
  <si>
    <t>09-KROJ-12/22</t>
  </si>
  <si>
    <t xml:space="preserve">09-GWJR-36/46 </t>
  </si>
  <si>
    <t>09-PNJR-36/46</t>
  </si>
  <si>
    <t>09-GWJR-56/66</t>
  </si>
  <si>
    <t>09-HJR-12/22</t>
  </si>
  <si>
    <t>09-PNJR-56/66</t>
  </si>
  <si>
    <t>09-SL-12/22</t>
  </si>
  <si>
    <t>09-ZSLIC-12/22</t>
  </si>
  <si>
    <t>09-WTŁUM-11</t>
  </si>
  <si>
    <t>09-WTŁUMUS-11</t>
  </si>
  <si>
    <t>Praktyka zawodowa</t>
  </si>
  <si>
    <t>09-PAZAW-11</t>
  </si>
  <si>
    <t>09-DPOB-11</t>
  </si>
  <si>
    <t>egz. (po II sem.)</t>
  </si>
  <si>
    <t>9.</t>
  </si>
  <si>
    <t>10.</t>
  </si>
  <si>
    <t>11.</t>
  </si>
  <si>
    <t>12.</t>
  </si>
  <si>
    <t>13.</t>
  </si>
  <si>
    <t>14.</t>
  </si>
  <si>
    <t>15.</t>
  </si>
  <si>
    <t>Fakultatywny przedmiot do wyboru I*</t>
  </si>
  <si>
    <t>16.</t>
  </si>
  <si>
    <t>Fakultatywny przedmiot do wyboru II*</t>
  </si>
  <si>
    <t>09-PSY-11</t>
  </si>
  <si>
    <t>09-FIL-12/22</t>
  </si>
  <si>
    <t>09-LJZ-44</t>
  </si>
  <si>
    <t>09-FPW2-11</t>
  </si>
  <si>
    <t>09-FPW1-11</t>
  </si>
  <si>
    <t>09-FLR-11</t>
  </si>
  <si>
    <t>09-WLIT-11</t>
  </si>
  <si>
    <t xml:space="preserve">na rok akad. 2016/2017 </t>
  </si>
  <si>
    <t>Fakultatywny przedmiot do wyboru IV*</t>
  </si>
  <si>
    <t>1.       Studentów obowiązuje zaliczenie kursu Edukacja Informacyjna i Źródłowa w ilości 2 godzin w czasie I roku studiów.</t>
  </si>
  <si>
    <t>Fakultatywny przedmiot do wyboru III*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</si>
</sst>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zcionka tekstu podstawowego"/>
      <charset val="238"/>
    </font>
    <font>
      <sz val="12"/>
      <color theme="1"/>
      <name val="Calibri"/>
      <family val="2"/>
      <charset val="238"/>
      <scheme val="minor"/>
    </font>
    <font>
      <sz val="10"/>
      <color theme="1"/>
      <name val="Czcionka tekstu podstawowego"/>
      <family val="2"/>
      <charset val="238"/>
    </font>
    <font>
      <sz val="12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color rgb="FF00B050"/>
      <name val="Czcionka tekstu podstawowego"/>
      <charset val="238"/>
    </font>
    <font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0">
    <xf numFmtId="0" fontId="0" fillId="0" borderId="0" xfId="0"/>
    <xf numFmtId="0" fontId="11" fillId="0" borderId="0" xfId="0" applyFont="1"/>
    <xf numFmtId="0" fontId="11" fillId="0" borderId="17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11" fillId="0" borderId="20" xfId="0" applyFont="1" applyBorder="1" applyAlignment="1">
      <alignment horizontal="center"/>
    </xf>
    <xf numFmtId="0" fontId="0" fillId="0" borderId="22" xfId="0" applyBorder="1"/>
    <xf numFmtId="0" fontId="0" fillId="0" borderId="23" xfId="0" applyBorder="1"/>
    <xf numFmtId="0" fontId="0" fillId="0" borderId="28" xfId="0" applyBorder="1"/>
    <xf numFmtId="0" fontId="0" fillId="0" borderId="29" xfId="0" applyBorder="1"/>
    <xf numFmtId="0" fontId="0" fillId="0" borderId="34" xfId="0" applyBorder="1"/>
    <xf numFmtId="0" fontId="11" fillId="0" borderId="35" xfId="0" applyFont="1" applyBorder="1" applyAlignment="1">
      <alignment horizontal="right"/>
    </xf>
    <xf numFmtId="0" fontId="11" fillId="0" borderId="36" xfId="0" applyFont="1" applyBorder="1"/>
    <xf numFmtId="0" fontId="11" fillId="0" borderId="34" xfId="0" applyFont="1" applyBorder="1"/>
    <xf numFmtId="0" fontId="11" fillId="0" borderId="37" xfId="0" applyFont="1" applyBorder="1"/>
    <xf numFmtId="0" fontId="11" fillId="0" borderId="35" xfId="0" applyFont="1" applyBorder="1"/>
    <xf numFmtId="0" fontId="11" fillId="0" borderId="38" xfId="0" applyFont="1" applyBorder="1"/>
    <xf numFmtId="0" fontId="11" fillId="0" borderId="36" xfId="0" quotePrefix="1" applyFont="1" applyBorder="1" applyAlignment="1">
      <alignment horizontal="right"/>
    </xf>
    <xf numFmtId="0" fontId="11" fillId="0" borderId="39" xfId="0" applyFont="1" applyBorder="1"/>
    <xf numFmtId="0" fontId="12" fillId="0" borderId="0" xfId="0" applyFont="1"/>
    <xf numFmtId="0" fontId="13" fillId="0" borderId="0" xfId="0" applyFont="1"/>
    <xf numFmtId="0" fontId="13" fillId="2" borderId="0" xfId="0" applyFont="1" applyFill="1"/>
    <xf numFmtId="0" fontId="0" fillId="0" borderId="29" xfId="0" applyBorder="1" applyAlignment="1">
      <alignment wrapText="1"/>
    </xf>
    <xf numFmtId="0" fontId="16" fillId="0" borderId="0" xfId="0" applyFont="1"/>
    <xf numFmtId="0" fontId="18" fillId="0" borderId="0" xfId="0" applyFont="1"/>
    <xf numFmtId="0" fontId="17" fillId="0" borderId="0" xfId="0" applyFont="1"/>
    <xf numFmtId="0" fontId="17" fillId="0" borderId="0" xfId="0" applyFont="1" applyAlignment="1">
      <alignment horizontal="left"/>
    </xf>
    <xf numFmtId="0" fontId="15" fillId="0" borderId="30" xfId="0" applyFont="1" applyBorder="1"/>
    <xf numFmtId="0" fontId="15" fillId="0" borderId="24" xfId="0" applyFont="1" applyBorder="1"/>
    <xf numFmtId="0" fontId="15" fillId="0" borderId="33" xfId="0" applyFont="1" applyBorder="1"/>
    <xf numFmtId="0" fontId="15" fillId="0" borderId="36" xfId="0" quotePrefix="1" applyFont="1" applyBorder="1"/>
    <xf numFmtId="0" fontId="10" fillId="0" borderId="0" xfId="0" applyFont="1" applyAlignment="1">
      <alignment horizontal="left"/>
    </xf>
    <xf numFmtId="0" fontId="10" fillId="0" borderId="24" xfId="0" applyFont="1" applyBorder="1"/>
    <xf numFmtId="0" fontId="10" fillId="0" borderId="22" xfId="0" applyFont="1" applyBorder="1"/>
    <xf numFmtId="0" fontId="10" fillId="0" borderId="25" xfId="0" applyFont="1" applyBorder="1"/>
    <xf numFmtId="0" fontId="10" fillId="0" borderId="23" xfId="0" applyFont="1" applyBorder="1"/>
    <xf numFmtId="0" fontId="10" fillId="0" borderId="26" xfId="0" applyFont="1" applyBorder="1"/>
    <xf numFmtId="0" fontId="10" fillId="0" borderId="27" xfId="0" applyFont="1" applyBorder="1"/>
    <xf numFmtId="0" fontId="10" fillId="0" borderId="30" xfId="0" applyFont="1" applyBorder="1"/>
    <xf numFmtId="0" fontId="10" fillId="0" borderId="28" xfId="0" applyFont="1" applyBorder="1"/>
    <xf numFmtId="0" fontId="10" fillId="0" borderId="31" xfId="0" applyFont="1" applyBorder="1"/>
    <xf numFmtId="0" fontId="10" fillId="0" borderId="29" xfId="0" applyFont="1" applyBorder="1"/>
    <xf numFmtId="0" fontId="10" fillId="0" borderId="32" xfId="0" applyFont="1" applyBorder="1"/>
    <xf numFmtId="0" fontId="10" fillId="0" borderId="0" xfId="0" applyFont="1"/>
    <xf numFmtId="0" fontId="1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9" fillId="0" borderId="0" xfId="0" applyFont="1" applyAlignment="1">
      <alignment horizontal="left"/>
    </xf>
    <xf numFmtId="0" fontId="20" fillId="6" borderId="0" xfId="0" applyFont="1" applyFill="1" applyAlignment="1">
      <alignment horizontal="left"/>
    </xf>
    <xf numFmtId="0" fontId="20" fillId="6" borderId="0" xfId="0" applyFont="1" applyFill="1"/>
    <xf numFmtId="0" fontId="8" fillId="0" borderId="0" xfId="0" applyFont="1" applyAlignment="1">
      <alignment horizontal="left"/>
    </xf>
    <xf numFmtId="0" fontId="0" fillId="0" borderId="31" xfId="0" applyBorder="1"/>
    <xf numFmtId="0" fontId="0" fillId="0" borderId="32" xfId="0" applyBorder="1"/>
    <xf numFmtId="0" fontId="0" fillId="0" borderId="30" xfId="0" applyBorder="1"/>
    <xf numFmtId="0" fontId="0" fillId="0" borderId="27" xfId="0" applyBorder="1"/>
    <xf numFmtId="0" fontId="21" fillId="0" borderId="30" xfId="0" applyFont="1" applyBorder="1"/>
    <xf numFmtId="0" fontId="8" fillId="0" borderId="0" xfId="0" applyFont="1"/>
    <xf numFmtId="0" fontId="8" fillId="2" borderId="0" xfId="0" applyFont="1" applyFill="1" applyAlignment="1">
      <alignment horizontal="left"/>
    </xf>
    <xf numFmtId="0" fontId="8" fillId="0" borderId="0" xfId="0" applyFont="1" applyAlignment="1">
      <alignment horizontal="center"/>
    </xf>
    <xf numFmtId="0" fontId="8" fillId="0" borderId="22" xfId="0" applyFont="1" applyBorder="1"/>
    <xf numFmtId="0" fontId="8" fillId="0" borderId="40" xfId="0" applyFont="1" applyBorder="1"/>
    <xf numFmtId="0" fontId="8" fillId="0" borderId="24" xfId="0" applyFont="1" applyBorder="1"/>
    <xf numFmtId="0" fontId="8" fillId="0" borderId="25" xfId="0" applyFont="1" applyBorder="1"/>
    <xf numFmtId="0" fontId="8" fillId="0" borderId="23" xfId="0" applyFont="1" applyBorder="1"/>
    <xf numFmtId="0" fontId="8" fillId="0" borderId="26" xfId="0" applyFont="1" applyBorder="1"/>
    <xf numFmtId="0" fontId="8" fillId="0" borderId="27" xfId="0" applyFont="1" applyBorder="1"/>
    <xf numFmtId="0" fontId="8" fillId="0" borderId="28" xfId="0" applyFont="1" applyBorder="1"/>
    <xf numFmtId="0" fontId="8" fillId="0" borderId="32" xfId="0" applyFont="1" applyBorder="1" applyAlignment="1">
      <alignment wrapText="1"/>
    </xf>
    <xf numFmtId="0" fontId="8" fillId="0" borderId="30" xfId="0" applyFont="1" applyBorder="1"/>
    <xf numFmtId="0" fontId="8" fillId="0" borderId="31" xfId="0" applyFont="1" applyBorder="1"/>
    <xf numFmtId="0" fontId="8" fillId="0" borderId="29" xfId="0" applyFont="1" applyBorder="1"/>
    <xf numFmtId="0" fontId="8" fillId="0" borderId="32" xfId="0" applyFont="1" applyBorder="1"/>
    <xf numFmtId="0" fontId="8" fillId="0" borderId="28" xfId="0" applyFont="1" applyBorder="1" applyAlignment="1">
      <alignment horizontal="right"/>
    </xf>
    <xf numFmtId="0" fontId="8" fillId="0" borderId="34" xfId="0" applyFont="1" applyBorder="1"/>
    <xf numFmtId="0" fontId="15" fillId="0" borderId="36" xfId="0" quotePrefix="1" applyFont="1" applyBorder="1" applyAlignment="1">
      <alignment horizontal="right"/>
    </xf>
    <xf numFmtId="0" fontId="22" fillId="0" borderId="0" xfId="0" applyFont="1"/>
    <xf numFmtId="0" fontId="11" fillId="0" borderId="41" xfId="0" applyFont="1" applyBorder="1"/>
    <xf numFmtId="0" fontId="7" fillId="0" borderId="31" xfId="0" applyFont="1" applyBorder="1" applyAlignment="1">
      <alignment horizontal="right"/>
    </xf>
    <xf numFmtId="0" fontId="20" fillId="0" borderId="0" xfId="0" applyFont="1"/>
    <xf numFmtId="0" fontId="15" fillId="0" borderId="30" xfId="0" quotePrefix="1" applyFont="1" applyBorder="1"/>
    <xf numFmtId="0" fontId="11" fillId="0" borderId="42" xfId="0" applyFont="1" applyBorder="1"/>
    <xf numFmtId="0" fontId="6" fillId="6" borderId="32" xfId="0" applyFont="1" applyFill="1" applyBorder="1"/>
    <xf numFmtId="0" fontId="24" fillId="0" borderId="24" xfId="0" applyFont="1" applyBorder="1"/>
    <xf numFmtId="0" fontId="24" fillId="0" borderId="30" xfId="0" applyFont="1" applyBorder="1"/>
    <xf numFmtId="0" fontId="24" fillId="0" borderId="30" xfId="0" quotePrefix="1" applyFont="1" applyBorder="1"/>
    <xf numFmtId="0" fontId="24" fillId="6" borderId="30" xfId="0" applyFont="1" applyFill="1" applyBorder="1"/>
    <xf numFmtId="0" fontId="23" fillId="6" borderId="29" xfId="0" applyFont="1" applyFill="1" applyBorder="1"/>
    <xf numFmtId="0" fontId="25" fillId="0" borderId="0" xfId="0" applyFont="1" applyAlignment="1">
      <alignment horizontal="center"/>
    </xf>
    <xf numFmtId="0" fontId="23" fillId="7" borderId="0" xfId="0" applyFont="1" applyFill="1"/>
    <xf numFmtId="0" fontId="5" fillId="0" borderId="0" xfId="0" applyFont="1" applyAlignment="1">
      <alignment horizontal="left"/>
    </xf>
    <xf numFmtId="0" fontId="5" fillId="0" borderId="0" xfId="0" applyFont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5" fillId="6" borderId="0" xfId="0" applyFont="1" applyFill="1" applyAlignment="1">
      <alignment horizontal="left"/>
    </xf>
    <xf numFmtId="0" fontId="5" fillId="0" borderId="22" xfId="0" applyFont="1" applyBorder="1"/>
    <xf numFmtId="0" fontId="5" fillId="0" borderId="23" xfId="0" applyFont="1" applyBorder="1"/>
    <xf numFmtId="0" fontId="5" fillId="0" borderId="24" xfId="0" applyFont="1" applyBorder="1"/>
    <xf numFmtId="0" fontId="5" fillId="0" borderId="25" xfId="0" applyFont="1" applyBorder="1"/>
    <xf numFmtId="0" fontId="5" fillId="0" borderId="26" xfId="0" applyFont="1" applyBorder="1"/>
    <xf numFmtId="0" fontId="5" fillId="0" borderId="27" xfId="0" applyFont="1" applyBorder="1"/>
    <xf numFmtId="0" fontId="5" fillId="0" borderId="28" xfId="0" applyFont="1" applyBorder="1"/>
    <xf numFmtId="0" fontId="5" fillId="0" borderId="29" xfId="0" applyFont="1" applyBorder="1"/>
    <xf numFmtId="0" fontId="5" fillId="0" borderId="31" xfId="0" applyFont="1" applyBorder="1"/>
    <xf numFmtId="0" fontId="5" fillId="0" borderId="32" xfId="0" applyFont="1" applyBorder="1"/>
    <xf numFmtId="0" fontId="5" fillId="0" borderId="30" xfId="0" applyFont="1" applyBorder="1"/>
    <xf numFmtId="0" fontId="5" fillId="6" borderId="29" xfId="0" applyFont="1" applyFill="1" applyBorder="1"/>
    <xf numFmtId="0" fontId="5" fillId="6" borderId="28" xfId="0" applyFont="1" applyFill="1" applyBorder="1"/>
    <xf numFmtId="0" fontId="5" fillId="6" borderId="31" xfId="0" applyFont="1" applyFill="1" applyBorder="1"/>
    <xf numFmtId="0" fontId="5" fillId="6" borderId="32" xfId="0" applyFont="1" applyFill="1" applyBorder="1"/>
    <xf numFmtId="0" fontId="5" fillId="6" borderId="30" xfId="0" applyFont="1" applyFill="1" applyBorder="1"/>
    <xf numFmtId="0" fontId="5" fillId="0" borderId="34" xfId="0" applyFont="1" applyBorder="1"/>
    <xf numFmtId="0" fontId="5" fillId="0" borderId="36" xfId="0" quotePrefix="1" applyFont="1" applyBorder="1"/>
    <xf numFmtId="0" fontId="5" fillId="0" borderId="0" xfId="0" applyFont="1" applyAlignment="1">
      <alignment horizontal="left" indent="4"/>
    </xf>
    <xf numFmtId="0" fontId="11" fillId="0" borderId="38" xfId="0" applyFont="1" applyBorder="1" applyAlignment="1">
      <alignment horizontal="right"/>
    </xf>
    <xf numFmtId="0" fontId="26" fillId="0" borderId="28" xfId="0" applyFont="1" applyBorder="1"/>
    <xf numFmtId="0" fontId="26" fillId="0" borderId="31" xfId="0" applyFont="1" applyBorder="1"/>
    <xf numFmtId="0" fontId="26" fillId="0" borderId="29" xfId="0" applyFont="1" applyBorder="1"/>
    <xf numFmtId="0" fontId="26" fillId="0" borderId="32" xfId="0" applyFont="1" applyBorder="1"/>
    <xf numFmtId="0" fontId="26" fillId="0" borderId="30" xfId="0" applyFont="1" applyBorder="1"/>
    <xf numFmtId="0" fontId="26" fillId="0" borderId="27" xfId="0" applyFont="1" applyBorder="1"/>
    <xf numFmtId="0" fontId="4" fillId="0" borderId="24" xfId="0" applyFont="1" applyBorder="1" applyAlignment="1">
      <alignment horizontal="right"/>
    </xf>
    <xf numFmtId="0" fontId="20" fillId="0" borderId="32" xfId="0" applyFont="1" applyBorder="1" applyAlignment="1">
      <alignment wrapText="1"/>
    </xf>
    <xf numFmtId="0" fontId="3" fillId="0" borderId="0" xfId="0" applyFont="1" applyAlignment="1">
      <alignment horizontal="left"/>
    </xf>
    <xf numFmtId="0" fontId="2" fillId="6" borderId="29" xfId="0" applyFont="1" applyFill="1" applyBorder="1"/>
    <xf numFmtId="0" fontId="2" fillId="6" borderId="24" xfId="0" applyFont="1" applyFill="1" applyBorder="1"/>
    <xf numFmtId="0" fontId="2" fillId="6" borderId="28" xfId="0" applyFont="1" applyFill="1" applyBorder="1"/>
    <xf numFmtId="0" fontId="2" fillId="6" borderId="31" xfId="0" applyFont="1" applyFill="1" applyBorder="1"/>
    <xf numFmtId="0" fontId="2" fillId="6" borderId="32" xfId="0" applyFont="1" applyFill="1" applyBorder="1"/>
    <xf numFmtId="0" fontId="2" fillId="6" borderId="30" xfId="0" applyFont="1" applyFill="1" applyBorder="1"/>
    <xf numFmtId="0" fontId="1" fillId="0" borderId="29" xfId="0" applyFont="1" applyBorder="1"/>
    <xf numFmtId="0" fontId="1" fillId="6" borderId="29" xfId="0" applyFont="1" applyFill="1" applyBorder="1"/>
    <xf numFmtId="0" fontId="11" fillId="0" borderId="3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1" fillId="4" borderId="10" xfId="0" applyFont="1" applyFill="1" applyBorder="1" applyAlignment="1">
      <alignment horizontal="center"/>
    </xf>
    <xf numFmtId="0" fontId="5" fillId="4" borderId="11" xfId="0" applyFont="1" applyFill="1" applyBorder="1" applyAlignment="1"/>
    <xf numFmtId="0" fontId="11" fillId="5" borderId="10" xfId="0" applyFont="1" applyFill="1" applyBorder="1" applyAlignment="1">
      <alignment horizontal="center"/>
    </xf>
    <xf numFmtId="0" fontId="5" fillId="5" borderId="11" xfId="0" applyFont="1" applyFill="1" applyBorder="1" applyAlignment="1">
      <alignment horizontal="center"/>
    </xf>
    <xf numFmtId="0" fontId="5" fillId="5" borderId="12" xfId="0" applyFont="1" applyFill="1" applyBorder="1" applyAlignment="1">
      <alignment horizontal="center"/>
    </xf>
    <xf numFmtId="0" fontId="11" fillId="0" borderId="1" xfId="0" applyFont="1" applyBorder="1" applyAlignment="1">
      <alignment horizontal="left" vertical="distributed"/>
    </xf>
    <xf numFmtId="0" fontId="5" fillId="0" borderId="2" xfId="0" applyFont="1" applyBorder="1" applyAlignment="1">
      <alignment horizontal="left" vertical="distributed"/>
    </xf>
    <xf numFmtId="0" fontId="5" fillId="0" borderId="8" xfId="0" applyFont="1" applyBorder="1" applyAlignment="1">
      <alignment horizontal="left" vertical="distributed"/>
    </xf>
    <xf numFmtId="0" fontId="5" fillId="0" borderId="0" xfId="0" applyFont="1" applyBorder="1" applyAlignment="1">
      <alignment horizontal="left" vertical="distributed"/>
    </xf>
    <xf numFmtId="0" fontId="5" fillId="0" borderId="14" xfId="0" applyFont="1" applyBorder="1" applyAlignment="1">
      <alignment horizontal="left" vertical="distributed"/>
    </xf>
    <xf numFmtId="0" fontId="5" fillId="0" borderId="15" xfId="0" applyFont="1" applyBorder="1" applyAlignment="1">
      <alignment horizontal="left" vertical="distributed"/>
    </xf>
    <xf numFmtId="0" fontId="11" fillId="0" borderId="3" xfId="0" applyFont="1" applyBorder="1" applyAlignment="1">
      <alignment horizontal="center" vertical="distributed"/>
    </xf>
    <xf numFmtId="0" fontId="5" fillId="0" borderId="9" xfId="0" applyFont="1" applyBorder="1" applyAlignment="1">
      <alignment horizontal="center" vertical="distributed"/>
    </xf>
    <xf numFmtId="0" fontId="5" fillId="0" borderId="16" xfId="0" applyFont="1" applyBorder="1" applyAlignment="1">
      <alignment horizontal="center" vertical="distributed"/>
    </xf>
    <xf numFmtId="0" fontId="11" fillId="3" borderId="4" xfId="0" applyFont="1" applyFill="1" applyBorder="1" applyAlignment="1">
      <alignment horizontal="center"/>
    </xf>
    <xf numFmtId="0" fontId="11" fillId="3" borderId="5" xfId="0" applyFont="1" applyFill="1" applyBorder="1" applyAlignment="1">
      <alignment horizontal="center"/>
    </xf>
    <xf numFmtId="0" fontId="5" fillId="3" borderId="5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11" fillId="0" borderId="3" xfId="0" applyFont="1" applyBorder="1" applyAlignment="1">
      <alignment vertical="distributed"/>
    </xf>
    <xf numFmtId="0" fontId="5" fillId="0" borderId="9" xfId="0" applyFont="1" applyBorder="1" applyAlignment="1">
      <alignment vertical="distributed"/>
    </xf>
    <xf numFmtId="0" fontId="5" fillId="0" borderId="16" xfId="0" applyFont="1" applyBorder="1" applyAlignment="1">
      <alignment vertical="distributed"/>
    </xf>
    <xf numFmtId="0" fontId="11" fillId="0" borderId="7" xfId="0" applyFont="1" applyBorder="1" applyAlignment="1">
      <alignment vertical="distributed"/>
    </xf>
    <xf numFmtId="0" fontId="5" fillId="0" borderId="13" xfId="0" applyFont="1" applyBorder="1" applyAlignment="1">
      <alignment vertical="distributed"/>
    </xf>
    <xf numFmtId="0" fontId="5" fillId="0" borderId="21" xfId="0" applyFont="1" applyBorder="1" applyAlignment="1">
      <alignment vertical="distributed"/>
    </xf>
    <xf numFmtId="0" fontId="0" fillId="0" borderId="2" xfId="0" applyBorder="1" applyAlignment="1">
      <alignment horizontal="left" vertical="distributed"/>
    </xf>
    <xf numFmtId="0" fontId="0" fillId="0" borderId="8" xfId="0" applyBorder="1" applyAlignment="1">
      <alignment horizontal="left" vertical="distributed"/>
    </xf>
    <xf numFmtId="0" fontId="0" fillId="0" borderId="0" xfId="0" applyBorder="1" applyAlignment="1">
      <alignment horizontal="left" vertical="distributed"/>
    </xf>
    <xf numFmtId="0" fontId="0" fillId="0" borderId="14" xfId="0" applyBorder="1" applyAlignment="1">
      <alignment horizontal="left" vertical="distributed"/>
    </xf>
    <xf numFmtId="0" fontId="0" fillId="0" borderId="15" xfId="0" applyBorder="1" applyAlignment="1">
      <alignment horizontal="left" vertical="distributed"/>
    </xf>
    <xf numFmtId="0" fontId="0" fillId="0" borderId="9" xfId="0" applyBorder="1" applyAlignment="1">
      <alignment horizontal="center" vertical="distributed"/>
    </xf>
    <xf numFmtId="0" fontId="0" fillId="0" borderId="16" xfId="0" applyBorder="1" applyAlignment="1">
      <alignment horizontal="center" vertical="distributed"/>
    </xf>
    <xf numFmtId="0" fontId="0" fillId="3" borderId="5" xfId="0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0" borderId="9" xfId="0" applyBorder="1" applyAlignment="1">
      <alignment vertical="distributed"/>
    </xf>
    <xf numFmtId="0" fontId="0" fillId="0" borderId="16" xfId="0" applyBorder="1" applyAlignment="1">
      <alignment vertical="distributed"/>
    </xf>
    <xf numFmtId="0" fontId="0" fillId="0" borderId="13" xfId="0" applyBorder="1" applyAlignment="1">
      <alignment vertical="distributed"/>
    </xf>
    <xf numFmtId="0" fontId="0" fillId="0" borderId="21" xfId="0" applyBorder="1" applyAlignment="1">
      <alignment vertical="distributed"/>
    </xf>
    <xf numFmtId="0" fontId="0" fillId="4" borderId="11" xfId="0" applyFill="1" applyBorder="1" applyAlignment="1"/>
    <xf numFmtId="0" fontId="0" fillId="5" borderId="11" xfId="0" applyFill="1" applyBorder="1" applyAlignment="1">
      <alignment horizontal="center"/>
    </xf>
    <xf numFmtId="0" fontId="0" fillId="5" borderId="12" xfId="0" applyFill="1" applyBorder="1" applyAlignment="1">
      <alignment horizontal="center"/>
    </xf>
    <xf numFmtId="0" fontId="8" fillId="4" borderId="11" xfId="0" applyFont="1" applyFill="1" applyBorder="1" applyAlignment="1"/>
    <xf numFmtId="0" fontId="8" fillId="5" borderId="11" xfId="0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0" borderId="2" xfId="0" applyFont="1" applyBorder="1" applyAlignment="1">
      <alignment horizontal="left" vertical="distributed"/>
    </xf>
    <xf numFmtId="0" fontId="8" fillId="0" borderId="8" xfId="0" applyFont="1" applyBorder="1" applyAlignment="1">
      <alignment horizontal="left" vertical="distributed"/>
    </xf>
    <xf numFmtId="0" fontId="8" fillId="0" borderId="0" xfId="0" applyFont="1" applyBorder="1" applyAlignment="1">
      <alignment horizontal="left" vertical="distributed"/>
    </xf>
    <xf numFmtId="0" fontId="8" fillId="0" borderId="14" xfId="0" applyFont="1" applyBorder="1" applyAlignment="1">
      <alignment horizontal="left" vertical="distributed"/>
    </xf>
    <xf numFmtId="0" fontId="8" fillId="0" borderId="15" xfId="0" applyFont="1" applyBorder="1" applyAlignment="1">
      <alignment horizontal="left" vertical="distributed"/>
    </xf>
    <xf numFmtId="0" fontId="8" fillId="0" borderId="9" xfId="0" applyFont="1" applyBorder="1" applyAlignment="1">
      <alignment horizontal="center" vertical="distributed"/>
    </xf>
    <xf numFmtId="0" fontId="8" fillId="0" borderId="16" xfId="0" applyFont="1" applyBorder="1" applyAlignment="1">
      <alignment horizontal="center" vertical="distributed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0" borderId="9" xfId="0" applyFont="1" applyBorder="1" applyAlignment="1">
      <alignment vertical="distributed"/>
    </xf>
    <xf numFmtId="0" fontId="8" fillId="0" borderId="16" xfId="0" applyFont="1" applyBorder="1" applyAlignment="1">
      <alignment vertical="distributed"/>
    </xf>
    <xf numFmtId="0" fontId="8" fillId="0" borderId="13" xfId="0" applyFont="1" applyBorder="1" applyAlignment="1">
      <alignment vertical="distributed"/>
    </xf>
    <xf numFmtId="0" fontId="8" fillId="0" borderId="21" xfId="0" applyFont="1" applyBorder="1" applyAlignment="1">
      <alignment vertical="distributed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36"/>
  <sheetViews>
    <sheetView view="pageBreakPreview" zoomScaleNormal="75" zoomScaleSheetLayoutView="100" workbookViewId="0">
      <selection activeCell="F21" sqref="F21"/>
    </sheetView>
  </sheetViews>
  <sheetFormatPr defaultRowHeight="14.25"/>
  <cols>
    <col min="1" max="1" width="3.875" customWidth="1"/>
    <col min="2" max="2" width="35.625" customWidth="1"/>
    <col min="3" max="3" width="10.25" customWidth="1"/>
    <col min="4" max="4" width="8.25" customWidth="1"/>
    <col min="9" max="9" width="8.625" bestFit="1" customWidth="1"/>
    <col min="10" max="10" width="13.75" customWidth="1"/>
    <col min="11" max="11" width="7.75" customWidth="1"/>
    <col min="12" max="12" width="15" customWidth="1"/>
  </cols>
  <sheetData>
    <row r="1" spans="1:19" ht="15">
      <c r="A1" s="89" t="s">
        <v>65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</row>
    <row r="2" spans="1:19" ht="15">
      <c r="A2" s="122" t="s">
        <v>119</v>
      </c>
      <c r="B2" s="90"/>
      <c r="C2" s="90"/>
      <c r="D2" s="90"/>
      <c r="E2" s="90"/>
      <c r="F2" s="90"/>
      <c r="G2" s="90"/>
      <c r="H2" s="90"/>
      <c r="I2" s="90"/>
      <c r="J2" s="90"/>
      <c r="K2" s="90"/>
      <c r="L2" s="90"/>
      <c r="M2" s="90"/>
    </row>
    <row r="3" spans="1:19" ht="15">
      <c r="A3" s="89" t="s">
        <v>30</v>
      </c>
      <c r="B3" s="90"/>
      <c r="C3" s="90"/>
      <c r="D3" s="90"/>
      <c r="E3" s="90"/>
      <c r="F3" s="90"/>
      <c r="G3" s="90"/>
      <c r="H3" s="90"/>
      <c r="I3" s="90"/>
      <c r="J3" s="90"/>
      <c r="K3" s="90"/>
      <c r="L3" s="90"/>
      <c r="M3" s="90"/>
    </row>
    <row r="4" spans="1:19" ht="15">
      <c r="A4" s="91" t="s">
        <v>57</v>
      </c>
      <c r="B4" s="92"/>
      <c r="C4" s="90"/>
      <c r="D4" s="90"/>
      <c r="E4" s="90"/>
      <c r="F4" s="90"/>
      <c r="G4" s="90"/>
      <c r="H4" s="90"/>
      <c r="I4" s="90"/>
      <c r="J4" s="90"/>
      <c r="K4" s="90"/>
      <c r="L4" s="90"/>
      <c r="M4" s="90"/>
    </row>
    <row r="5" spans="1:19" ht="15"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</row>
    <row r="6" spans="1:19" ht="15">
      <c r="A6" s="93" t="s">
        <v>58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</row>
    <row r="7" spans="1:19" ht="15.75" thickBot="1">
      <c r="A7" s="90"/>
      <c r="B7" s="90"/>
      <c r="C7" s="90"/>
      <c r="D7" s="90"/>
      <c r="E7" s="90"/>
      <c r="F7" s="90"/>
      <c r="G7" s="90"/>
      <c r="H7" s="90"/>
      <c r="I7" s="90"/>
      <c r="J7" s="90"/>
      <c r="K7" s="90"/>
      <c r="L7" s="90"/>
      <c r="M7" s="90"/>
    </row>
    <row r="8" spans="1:19" ht="15">
      <c r="A8" s="139" t="s">
        <v>0</v>
      </c>
      <c r="B8" s="140"/>
      <c r="C8" s="145" t="s">
        <v>1</v>
      </c>
      <c r="D8" s="148" t="s">
        <v>2</v>
      </c>
      <c r="E8" s="149"/>
      <c r="F8" s="149"/>
      <c r="G8" s="150"/>
      <c r="H8" s="150"/>
      <c r="I8" s="151"/>
      <c r="J8" s="152" t="s">
        <v>3</v>
      </c>
      <c r="K8" s="155" t="s">
        <v>4</v>
      </c>
      <c r="L8" s="131" t="s">
        <v>55</v>
      </c>
      <c r="M8" s="1"/>
      <c r="N8" s="1"/>
      <c r="O8" s="1"/>
      <c r="P8" s="1"/>
      <c r="Q8" s="1"/>
      <c r="R8" s="1"/>
      <c r="S8" s="1"/>
    </row>
    <row r="9" spans="1:19" ht="15">
      <c r="A9" s="141"/>
      <c r="B9" s="142"/>
      <c r="C9" s="146"/>
      <c r="D9" s="134" t="s">
        <v>5</v>
      </c>
      <c r="E9" s="135"/>
      <c r="F9" s="135"/>
      <c r="G9" s="136" t="s">
        <v>6</v>
      </c>
      <c r="H9" s="137"/>
      <c r="I9" s="138"/>
      <c r="J9" s="153"/>
      <c r="K9" s="156"/>
      <c r="L9" s="132"/>
      <c r="M9" s="1"/>
      <c r="N9" s="1"/>
      <c r="O9" s="1"/>
      <c r="P9" s="1"/>
      <c r="Q9" s="1"/>
      <c r="R9" s="1"/>
      <c r="S9" s="1"/>
    </row>
    <row r="10" spans="1:19" ht="15.75" thickBot="1">
      <c r="A10" s="143"/>
      <c r="B10" s="144"/>
      <c r="C10" s="147"/>
      <c r="D10" s="2" t="s">
        <v>7</v>
      </c>
      <c r="E10" s="3" t="s">
        <v>8</v>
      </c>
      <c r="F10" s="4" t="s">
        <v>9</v>
      </c>
      <c r="G10" s="2" t="s">
        <v>7</v>
      </c>
      <c r="H10" s="3" t="s">
        <v>8</v>
      </c>
      <c r="I10" s="5" t="s">
        <v>9</v>
      </c>
      <c r="J10" s="154"/>
      <c r="K10" s="157"/>
      <c r="L10" s="133"/>
      <c r="M10" s="1"/>
      <c r="N10" s="1"/>
      <c r="O10" s="1"/>
      <c r="P10" s="1"/>
      <c r="Q10" s="1"/>
      <c r="R10" s="1"/>
      <c r="S10" s="1"/>
    </row>
    <row r="11" spans="1:19" ht="15">
      <c r="A11" s="94" t="s">
        <v>10</v>
      </c>
      <c r="B11" s="95" t="s">
        <v>33</v>
      </c>
      <c r="C11" s="96">
        <f>SUM(G11:H11,D11:E11)</f>
        <v>45</v>
      </c>
      <c r="D11" s="94">
        <v>15</v>
      </c>
      <c r="E11" s="97">
        <v>15</v>
      </c>
      <c r="F11" s="95">
        <v>4</v>
      </c>
      <c r="G11" s="94"/>
      <c r="H11" s="97">
        <v>15</v>
      </c>
      <c r="I11" s="98">
        <v>2</v>
      </c>
      <c r="J11" s="96" t="s">
        <v>101</v>
      </c>
      <c r="K11" s="99">
        <f>SUM(F11,I11)</f>
        <v>6</v>
      </c>
      <c r="L11" s="82" t="s">
        <v>83</v>
      </c>
      <c r="M11" s="90"/>
    </row>
    <row r="12" spans="1:19" ht="15">
      <c r="A12" s="100" t="s">
        <v>12</v>
      </c>
      <c r="B12" s="101" t="s">
        <v>34</v>
      </c>
      <c r="C12" s="96">
        <f t="shared" ref="C12:C26" si="0">SUM(G12:H12,D12:E12)</f>
        <v>30</v>
      </c>
      <c r="D12" s="100"/>
      <c r="E12" s="102">
        <v>30</v>
      </c>
      <c r="F12" s="101">
        <v>2</v>
      </c>
      <c r="G12" s="100"/>
      <c r="H12" s="102"/>
      <c r="I12" s="103"/>
      <c r="J12" s="104" t="s">
        <v>13</v>
      </c>
      <c r="K12" s="99">
        <f t="shared" ref="K12:K24" si="1">SUM(F12,I12)</f>
        <v>2</v>
      </c>
      <c r="L12" s="83" t="s">
        <v>118</v>
      </c>
      <c r="M12" s="90"/>
    </row>
    <row r="13" spans="1:19" ht="15">
      <c r="A13" s="100" t="s">
        <v>14</v>
      </c>
      <c r="B13" s="101" t="s">
        <v>35</v>
      </c>
      <c r="C13" s="96">
        <f t="shared" si="0"/>
        <v>45</v>
      </c>
      <c r="D13" s="100"/>
      <c r="E13" s="102">
        <v>15</v>
      </c>
      <c r="F13" s="101">
        <v>2</v>
      </c>
      <c r="G13" s="100">
        <v>15</v>
      </c>
      <c r="H13" s="102">
        <v>15</v>
      </c>
      <c r="I13" s="103">
        <v>3</v>
      </c>
      <c r="J13" s="104" t="s">
        <v>11</v>
      </c>
      <c r="K13" s="99">
        <f t="shared" si="1"/>
        <v>5</v>
      </c>
      <c r="L13" s="83" t="s">
        <v>84</v>
      </c>
      <c r="M13" s="90"/>
    </row>
    <row r="14" spans="1:19" ht="15">
      <c r="A14" s="100" t="s">
        <v>16</v>
      </c>
      <c r="B14" s="101" t="s">
        <v>15</v>
      </c>
      <c r="C14" s="96">
        <f t="shared" si="0"/>
        <v>15</v>
      </c>
      <c r="D14" s="100"/>
      <c r="E14" s="102"/>
      <c r="F14" s="101"/>
      <c r="G14" s="100"/>
      <c r="H14" s="102">
        <v>15</v>
      </c>
      <c r="I14" s="103">
        <v>2</v>
      </c>
      <c r="J14" s="104" t="s">
        <v>13</v>
      </c>
      <c r="K14" s="99">
        <f t="shared" si="1"/>
        <v>2</v>
      </c>
      <c r="L14" s="83" t="s">
        <v>48</v>
      </c>
      <c r="M14" s="90"/>
    </row>
    <row r="15" spans="1:19" ht="15">
      <c r="A15" s="100" t="s">
        <v>17</v>
      </c>
      <c r="B15" s="101" t="s">
        <v>36</v>
      </c>
      <c r="C15" s="96">
        <f t="shared" si="0"/>
        <v>45</v>
      </c>
      <c r="D15" s="100">
        <v>30</v>
      </c>
      <c r="E15" s="102"/>
      <c r="F15" s="101">
        <v>2</v>
      </c>
      <c r="G15" s="100"/>
      <c r="H15" s="102">
        <v>15</v>
      </c>
      <c r="I15" s="103">
        <v>1</v>
      </c>
      <c r="J15" s="104" t="s">
        <v>13</v>
      </c>
      <c r="K15" s="99">
        <f t="shared" si="1"/>
        <v>3</v>
      </c>
      <c r="L15" s="83" t="s">
        <v>113</v>
      </c>
      <c r="M15" s="90"/>
    </row>
    <row r="16" spans="1:19" ht="15">
      <c r="A16" s="100" t="s">
        <v>18</v>
      </c>
      <c r="B16" s="101" t="s">
        <v>37</v>
      </c>
      <c r="C16" s="96">
        <f t="shared" si="0"/>
        <v>240</v>
      </c>
      <c r="D16" s="100"/>
      <c r="E16" s="102">
        <v>120</v>
      </c>
      <c r="F16" s="101">
        <v>10</v>
      </c>
      <c r="G16" s="100"/>
      <c r="H16" s="102">
        <v>120</v>
      </c>
      <c r="I16" s="103">
        <v>11</v>
      </c>
      <c r="J16" s="104" t="s">
        <v>11</v>
      </c>
      <c r="K16" s="99">
        <f t="shared" si="1"/>
        <v>21</v>
      </c>
      <c r="L16" s="83" t="s">
        <v>85</v>
      </c>
      <c r="M16" s="90"/>
    </row>
    <row r="17" spans="1:24" ht="15">
      <c r="A17" s="100" t="s">
        <v>19</v>
      </c>
      <c r="B17" s="123" t="s">
        <v>38</v>
      </c>
      <c r="C17" s="124">
        <f t="shared" si="0"/>
        <v>30</v>
      </c>
      <c r="D17" s="125">
        <v>15</v>
      </c>
      <c r="E17" s="126"/>
      <c r="F17" s="123">
        <v>2</v>
      </c>
      <c r="G17" s="125">
        <v>15</v>
      </c>
      <c r="H17" s="126"/>
      <c r="I17" s="127">
        <v>2</v>
      </c>
      <c r="J17" s="128" t="s">
        <v>11</v>
      </c>
      <c r="K17" s="99">
        <f t="shared" si="1"/>
        <v>4</v>
      </c>
      <c r="L17" s="83" t="s">
        <v>86</v>
      </c>
      <c r="M17" s="90"/>
    </row>
    <row r="18" spans="1:24" ht="15">
      <c r="A18" s="100" t="s">
        <v>21</v>
      </c>
      <c r="B18" s="123" t="s">
        <v>25</v>
      </c>
      <c r="C18" s="124">
        <f t="shared" si="0"/>
        <v>30</v>
      </c>
      <c r="D18" s="125"/>
      <c r="E18" s="126"/>
      <c r="F18" s="123"/>
      <c r="G18" s="125"/>
      <c r="H18" s="126">
        <v>30</v>
      </c>
      <c r="I18" s="127">
        <v>2</v>
      </c>
      <c r="J18" s="128" t="s">
        <v>13</v>
      </c>
      <c r="K18" s="99">
        <f t="shared" si="1"/>
        <v>2</v>
      </c>
      <c r="L18" s="84" t="s">
        <v>29</v>
      </c>
      <c r="M18" s="90"/>
    </row>
    <row r="19" spans="1:24" ht="15">
      <c r="A19" s="100" t="s">
        <v>102</v>
      </c>
      <c r="B19" s="123" t="s">
        <v>26</v>
      </c>
      <c r="C19" s="124">
        <f t="shared" si="0"/>
        <v>30</v>
      </c>
      <c r="D19" s="125">
        <v>30</v>
      </c>
      <c r="E19" s="126"/>
      <c r="F19" s="123">
        <v>2</v>
      </c>
      <c r="G19" s="125"/>
      <c r="H19" s="126"/>
      <c r="I19" s="127"/>
      <c r="J19" s="128" t="s">
        <v>13</v>
      </c>
      <c r="K19" s="99">
        <f t="shared" si="1"/>
        <v>2</v>
      </c>
      <c r="L19" s="83" t="s">
        <v>50</v>
      </c>
      <c r="M19" s="90"/>
    </row>
    <row r="20" spans="1:24" ht="15">
      <c r="A20" s="100" t="s">
        <v>103</v>
      </c>
      <c r="B20" s="101" t="s">
        <v>22</v>
      </c>
      <c r="C20" s="96">
        <f t="shared" si="0"/>
        <v>60</v>
      </c>
      <c r="D20" s="100"/>
      <c r="E20" s="102">
        <v>30</v>
      </c>
      <c r="F20" s="101">
        <v>1</v>
      </c>
      <c r="G20" s="100"/>
      <c r="H20" s="102">
        <v>30</v>
      </c>
      <c r="I20" s="103">
        <v>1</v>
      </c>
      <c r="J20" s="104" t="s">
        <v>23</v>
      </c>
      <c r="K20" s="99">
        <f t="shared" si="1"/>
        <v>2</v>
      </c>
      <c r="L20" s="84" t="s">
        <v>29</v>
      </c>
      <c r="M20" s="90"/>
    </row>
    <row r="21" spans="1:24" ht="15">
      <c r="A21" s="100" t="s">
        <v>104</v>
      </c>
      <c r="B21" s="101" t="s">
        <v>27</v>
      </c>
      <c r="C21" s="96">
        <f t="shared" si="0"/>
        <v>15</v>
      </c>
      <c r="D21" s="100"/>
      <c r="E21" s="102">
        <v>15</v>
      </c>
      <c r="F21" s="101">
        <v>1</v>
      </c>
      <c r="G21" s="100"/>
      <c r="H21" s="102"/>
      <c r="I21" s="103"/>
      <c r="J21" s="104" t="s">
        <v>13</v>
      </c>
      <c r="K21" s="99">
        <f t="shared" si="1"/>
        <v>1</v>
      </c>
      <c r="L21" s="83" t="s">
        <v>51</v>
      </c>
      <c r="M21" s="90"/>
    </row>
    <row r="22" spans="1:24" ht="15">
      <c r="A22" s="100" t="s">
        <v>105</v>
      </c>
      <c r="B22" s="105" t="s">
        <v>56</v>
      </c>
      <c r="C22" s="96">
        <f t="shared" si="0"/>
        <v>30</v>
      </c>
      <c r="D22" s="106"/>
      <c r="E22" s="107">
        <v>30</v>
      </c>
      <c r="F22" s="105">
        <v>2</v>
      </c>
      <c r="G22" s="106"/>
      <c r="H22" s="107"/>
      <c r="I22" s="108"/>
      <c r="J22" s="109" t="s">
        <v>13</v>
      </c>
      <c r="K22" s="99">
        <f t="shared" si="1"/>
        <v>2</v>
      </c>
      <c r="L22" s="85" t="s">
        <v>117</v>
      </c>
      <c r="M22" s="90"/>
    </row>
    <row r="23" spans="1:24" ht="15">
      <c r="A23" s="100" t="s">
        <v>106</v>
      </c>
      <c r="B23" s="105" t="s">
        <v>39</v>
      </c>
      <c r="C23" s="96">
        <f t="shared" si="0"/>
        <v>30</v>
      </c>
      <c r="D23" s="100">
        <v>30</v>
      </c>
      <c r="E23" s="102"/>
      <c r="F23" s="101">
        <v>2</v>
      </c>
      <c r="G23" s="100"/>
      <c r="H23" s="102"/>
      <c r="I23" s="103"/>
      <c r="J23" s="104" t="s">
        <v>11</v>
      </c>
      <c r="K23" s="99">
        <f t="shared" si="1"/>
        <v>2</v>
      </c>
      <c r="L23" s="83" t="s">
        <v>112</v>
      </c>
      <c r="M23" s="90"/>
    </row>
    <row r="24" spans="1:24" ht="15">
      <c r="A24" s="100" t="s">
        <v>107</v>
      </c>
      <c r="B24" s="101" t="s">
        <v>20</v>
      </c>
      <c r="C24" s="96">
        <f t="shared" si="0"/>
        <v>30</v>
      </c>
      <c r="D24" s="100"/>
      <c r="E24" s="102"/>
      <c r="F24" s="101"/>
      <c r="G24" s="100"/>
      <c r="H24" s="102">
        <v>30</v>
      </c>
      <c r="I24" s="103">
        <v>2</v>
      </c>
      <c r="J24" s="104" t="s">
        <v>13</v>
      </c>
      <c r="K24" s="99">
        <f t="shared" si="1"/>
        <v>2</v>
      </c>
      <c r="L24" s="83" t="s">
        <v>49</v>
      </c>
      <c r="M24" s="90"/>
    </row>
    <row r="25" spans="1:24" ht="15">
      <c r="A25" s="100" t="s">
        <v>108</v>
      </c>
      <c r="B25" s="86" t="s">
        <v>109</v>
      </c>
      <c r="C25" s="96">
        <f t="shared" si="0"/>
        <v>30</v>
      </c>
      <c r="D25" s="114"/>
      <c r="E25" s="115"/>
      <c r="F25" s="116"/>
      <c r="G25" s="100">
        <v>30</v>
      </c>
      <c r="H25" s="102"/>
      <c r="I25" s="117">
        <v>2</v>
      </c>
      <c r="J25" s="118" t="s">
        <v>13</v>
      </c>
      <c r="K25" s="119">
        <v>2</v>
      </c>
      <c r="L25" s="83" t="s">
        <v>116</v>
      </c>
      <c r="M25" s="90"/>
    </row>
    <row r="26" spans="1:24" ht="15.75" thickBot="1">
      <c r="A26" s="100" t="s">
        <v>110</v>
      </c>
      <c r="B26" s="86" t="s">
        <v>111</v>
      </c>
      <c r="C26" s="96">
        <f t="shared" si="0"/>
        <v>30</v>
      </c>
      <c r="D26" s="114"/>
      <c r="E26" s="115"/>
      <c r="F26" s="116"/>
      <c r="G26" s="114">
        <v>30</v>
      </c>
      <c r="H26" s="115"/>
      <c r="I26" s="117">
        <v>2</v>
      </c>
      <c r="J26" s="118" t="s">
        <v>13</v>
      </c>
      <c r="K26" s="119">
        <v>2</v>
      </c>
      <c r="L26" s="83" t="s">
        <v>115</v>
      </c>
      <c r="M26" s="90"/>
    </row>
    <row r="27" spans="1:24" ht="15.75" thickBot="1">
      <c r="A27" s="110"/>
      <c r="B27" s="113" t="s">
        <v>28</v>
      </c>
      <c r="C27" s="12">
        <f>SUM(C11:C26)</f>
        <v>735</v>
      </c>
      <c r="D27" s="13">
        <f t="shared" ref="D27:I27" si="2">SUM(D11:D26)</f>
        <v>120</v>
      </c>
      <c r="E27" s="14">
        <f t="shared" si="2"/>
        <v>255</v>
      </c>
      <c r="F27" s="15">
        <f>SUM(F11:F26)</f>
        <v>30</v>
      </c>
      <c r="G27" s="13">
        <f t="shared" si="2"/>
        <v>90</v>
      </c>
      <c r="H27" s="14">
        <f t="shared" si="2"/>
        <v>270</v>
      </c>
      <c r="I27" s="16">
        <f t="shared" si="2"/>
        <v>30</v>
      </c>
      <c r="J27" s="17" t="s">
        <v>29</v>
      </c>
      <c r="K27" s="18">
        <f>SUM(K11:K26)</f>
        <v>60</v>
      </c>
      <c r="L27" s="111" t="s">
        <v>29</v>
      </c>
      <c r="M27" s="90">
        <f>SUM(D27:E27,G27:H27)</f>
        <v>735</v>
      </c>
      <c r="N27">
        <f>C27-M27</f>
        <v>0</v>
      </c>
    </row>
    <row r="28" spans="1:24" ht="15">
      <c r="A28" s="90"/>
      <c r="B28" s="90"/>
      <c r="C28" s="90"/>
      <c r="D28" s="90"/>
      <c r="E28" s="90"/>
      <c r="F28" s="90"/>
      <c r="G28" s="90"/>
      <c r="H28" s="90"/>
      <c r="I28" s="90"/>
      <c r="J28" s="90"/>
      <c r="K28" s="90"/>
      <c r="L28" s="90"/>
      <c r="M28" s="90"/>
    </row>
    <row r="29" spans="1:24" ht="15">
      <c r="A29" s="89" t="s">
        <v>63</v>
      </c>
      <c r="B29" s="23"/>
      <c r="C29" s="23"/>
      <c r="D29" s="23"/>
      <c r="E29" s="24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</row>
    <row r="30" spans="1:24" ht="15.75">
      <c r="A30" s="78" t="s">
        <v>121</v>
      </c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</row>
    <row r="31" spans="1:24" ht="15.75">
      <c r="A31" s="78" t="s">
        <v>81</v>
      </c>
      <c r="L31" s="90"/>
      <c r="M31" s="90"/>
      <c r="N31" s="90"/>
      <c r="O31" s="90"/>
      <c r="P31" s="90"/>
      <c r="Q31" s="90"/>
      <c r="R31" s="90"/>
      <c r="S31" s="90"/>
      <c r="T31" s="90"/>
      <c r="U31" s="90"/>
      <c r="V31" s="90"/>
      <c r="W31" s="90"/>
      <c r="X31" s="90"/>
    </row>
    <row r="32" spans="1:24" ht="15.75">
      <c r="A32" s="78"/>
      <c r="B32" t="s">
        <v>82</v>
      </c>
      <c r="L32" s="90"/>
      <c r="M32" s="90"/>
      <c r="N32" s="90"/>
      <c r="O32" s="90"/>
      <c r="P32" s="90"/>
      <c r="Q32" s="90"/>
      <c r="R32" s="90"/>
      <c r="S32" s="90"/>
      <c r="T32" s="90"/>
      <c r="U32" s="90"/>
      <c r="V32" s="90"/>
      <c r="W32" s="90"/>
      <c r="X32" s="90"/>
    </row>
    <row r="33" spans="1:24" ht="15">
      <c r="A33" s="112"/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  <c r="T33" s="90"/>
      <c r="U33" s="90"/>
      <c r="V33" s="90"/>
      <c r="W33" s="90"/>
      <c r="X33" s="90"/>
    </row>
    <row r="34" spans="1:24" ht="15">
      <c r="B34" s="44" t="s">
        <v>59</v>
      </c>
      <c r="C34" s="87">
        <f>SUM(E34,G34,I34)</f>
        <v>1875</v>
      </c>
      <c r="D34" s="45" t="s">
        <v>60</v>
      </c>
      <c r="E34" s="46">
        <f>C27</f>
        <v>735</v>
      </c>
      <c r="F34" s="45" t="s">
        <v>61</v>
      </c>
      <c r="G34" s="46">
        <f>'II rok'!C21</f>
        <v>570</v>
      </c>
      <c r="H34" s="45" t="s">
        <v>62</v>
      </c>
      <c r="I34" s="46">
        <f>'III rok'!C22</f>
        <v>570</v>
      </c>
    </row>
    <row r="35" spans="1:24" ht="15">
      <c r="A35" s="88"/>
      <c r="B35" s="88"/>
      <c r="C35" s="88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</row>
    <row r="36" spans="1:24" ht="15">
      <c r="B36" s="90"/>
      <c r="C36" s="90"/>
      <c r="D36" s="90"/>
      <c r="E36" s="90"/>
      <c r="F36" s="90"/>
      <c r="G36" s="90"/>
      <c r="H36" s="90"/>
      <c r="I36" s="90"/>
      <c r="J36" s="90"/>
      <c r="K36" s="90"/>
      <c r="L36" s="90"/>
      <c r="M36" s="90"/>
      <c r="N36" s="90"/>
      <c r="O36" s="90"/>
      <c r="P36" s="90"/>
      <c r="Q36" s="90"/>
      <c r="R36" s="90"/>
      <c r="S36" s="90"/>
      <c r="T36" s="90"/>
      <c r="U36" s="90"/>
      <c r="V36" s="90"/>
      <c r="W36" s="90"/>
      <c r="X36" s="90"/>
    </row>
  </sheetData>
  <mergeCells count="8">
    <mergeCell ref="L8:L10"/>
    <mergeCell ref="D9:F9"/>
    <mergeCell ref="G9:I9"/>
    <mergeCell ref="A8:B10"/>
    <mergeCell ref="C8:C10"/>
    <mergeCell ref="D8:I8"/>
    <mergeCell ref="J8:J10"/>
    <mergeCell ref="K8:K10"/>
  </mergeCells>
  <pageMargins left="0.7" right="0.7" top="0.75" bottom="0.75" header="0.3" footer="0.3"/>
  <pageSetup paperSize="9" scale="8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6"/>
  <sheetViews>
    <sheetView tabSelected="1" view="pageBreakPreview" zoomScaleNormal="90" zoomScaleSheetLayoutView="100" workbookViewId="0">
      <selection activeCell="I20" sqref="I20"/>
    </sheetView>
  </sheetViews>
  <sheetFormatPr defaultRowHeight="14.25"/>
  <cols>
    <col min="1" max="1" width="3.875" customWidth="1"/>
    <col min="2" max="2" width="35.625" customWidth="1"/>
    <col min="3" max="3" width="10.25" customWidth="1"/>
    <col min="4" max="4" width="8.25" customWidth="1"/>
    <col min="9" max="9" width="8.625" bestFit="1" customWidth="1"/>
    <col min="10" max="10" width="13.75" customWidth="1"/>
    <col min="11" max="11" width="7.75" customWidth="1"/>
    <col min="12" max="12" width="16" customWidth="1"/>
  </cols>
  <sheetData>
    <row r="1" spans="1:12" ht="18.75">
      <c r="A1" s="50" t="s">
        <v>66</v>
      </c>
      <c r="B1" s="20"/>
      <c r="C1" s="20"/>
    </row>
    <row r="2" spans="1:12" ht="18.75">
      <c r="A2" s="47" t="str">
        <f>'I rok'!A2</f>
        <v xml:space="preserve">na rok akad. 2016/2017 </v>
      </c>
      <c r="B2" s="20"/>
      <c r="C2" s="20"/>
    </row>
    <row r="3" spans="1:12" ht="18.75">
      <c r="A3" s="31" t="s">
        <v>30</v>
      </c>
      <c r="B3" s="20"/>
      <c r="C3" s="20"/>
    </row>
    <row r="4" spans="1:12" ht="18.75">
      <c r="A4" s="57" t="s">
        <v>78</v>
      </c>
      <c r="B4" s="21"/>
      <c r="C4" s="20"/>
    </row>
    <row r="6" spans="1:12" ht="18.75">
      <c r="A6" s="48" t="s">
        <v>58</v>
      </c>
      <c r="B6" s="49"/>
      <c r="C6" s="20"/>
    </row>
    <row r="7" spans="1:12" ht="15" thickBot="1"/>
    <row r="8" spans="1:12" ht="15">
      <c r="A8" s="139" t="s">
        <v>0</v>
      </c>
      <c r="B8" s="158"/>
      <c r="C8" s="145" t="s">
        <v>1</v>
      </c>
      <c r="D8" s="148" t="s">
        <v>2</v>
      </c>
      <c r="E8" s="149"/>
      <c r="F8" s="149"/>
      <c r="G8" s="165"/>
      <c r="H8" s="165"/>
      <c r="I8" s="166"/>
      <c r="J8" s="152" t="s">
        <v>3</v>
      </c>
      <c r="K8" s="155" t="s">
        <v>4</v>
      </c>
      <c r="L8" s="131" t="s">
        <v>55</v>
      </c>
    </row>
    <row r="9" spans="1:12" ht="15">
      <c r="A9" s="159"/>
      <c r="B9" s="160"/>
      <c r="C9" s="163"/>
      <c r="D9" s="134" t="s">
        <v>47</v>
      </c>
      <c r="E9" s="171"/>
      <c r="F9" s="171"/>
      <c r="G9" s="136" t="s">
        <v>46</v>
      </c>
      <c r="H9" s="172"/>
      <c r="I9" s="173"/>
      <c r="J9" s="167"/>
      <c r="K9" s="169"/>
      <c r="L9" s="132"/>
    </row>
    <row r="10" spans="1:12" ht="15.75" thickBot="1">
      <c r="A10" s="161"/>
      <c r="B10" s="162"/>
      <c r="C10" s="164"/>
      <c r="D10" s="2" t="s">
        <v>7</v>
      </c>
      <c r="E10" s="3" t="s">
        <v>8</v>
      </c>
      <c r="F10" s="4" t="s">
        <v>9</v>
      </c>
      <c r="G10" s="2" t="s">
        <v>7</v>
      </c>
      <c r="H10" s="3" t="s">
        <v>8</v>
      </c>
      <c r="I10" s="5" t="s">
        <v>9</v>
      </c>
      <c r="J10" s="168"/>
      <c r="K10" s="170"/>
      <c r="L10" s="133"/>
    </row>
    <row r="11" spans="1:12" ht="15">
      <c r="A11" s="6" t="s">
        <v>10</v>
      </c>
      <c r="B11" s="7" t="s">
        <v>33</v>
      </c>
      <c r="C11" s="32">
        <f>SUM(D11:E11,G11:H11)</f>
        <v>45</v>
      </c>
      <c r="D11" s="33">
        <v>15</v>
      </c>
      <c r="E11" s="34">
        <v>15</v>
      </c>
      <c r="F11" s="35">
        <v>4</v>
      </c>
      <c r="G11" s="33"/>
      <c r="H11" s="34">
        <v>15</v>
      </c>
      <c r="I11" s="36">
        <v>6</v>
      </c>
      <c r="J11" s="32" t="s">
        <v>11</v>
      </c>
      <c r="K11" s="37">
        <f>SUM(F11+I11)</f>
        <v>10</v>
      </c>
      <c r="L11" s="28" t="s">
        <v>87</v>
      </c>
    </row>
    <row r="12" spans="1:12" ht="15">
      <c r="A12" s="8" t="s">
        <v>12</v>
      </c>
      <c r="B12" s="9" t="s">
        <v>40</v>
      </c>
      <c r="C12" s="32">
        <f t="shared" ref="C12:C20" si="0">SUM(D12:E12,G12:H12)</f>
        <v>30</v>
      </c>
      <c r="D12" s="39"/>
      <c r="E12" s="40"/>
      <c r="F12" s="41"/>
      <c r="G12" s="39"/>
      <c r="H12" s="40">
        <v>30</v>
      </c>
      <c r="I12" s="42">
        <v>2</v>
      </c>
      <c r="J12" s="38" t="s">
        <v>13</v>
      </c>
      <c r="K12" s="37">
        <f t="shared" ref="K12:K20" si="1">SUM(F12+I12)</f>
        <v>2</v>
      </c>
      <c r="L12" s="27" t="s">
        <v>64</v>
      </c>
    </row>
    <row r="13" spans="1:12" ht="29.25">
      <c r="A13" s="8" t="s">
        <v>14</v>
      </c>
      <c r="B13" s="22" t="s">
        <v>41</v>
      </c>
      <c r="C13" s="32">
        <f t="shared" si="0"/>
        <v>30</v>
      </c>
      <c r="D13" s="39"/>
      <c r="E13" s="40">
        <v>30</v>
      </c>
      <c r="F13" s="41">
        <v>3</v>
      </c>
      <c r="G13" s="39"/>
      <c r="H13" s="40"/>
      <c r="I13" s="42"/>
      <c r="J13" s="38" t="s">
        <v>13</v>
      </c>
      <c r="K13" s="37">
        <f t="shared" si="1"/>
        <v>3</v>
      </c>
      <c r="L13" s="27" t="s">
        <v>88</v>
      </c>
    </row>
    <row r="14" spans="1:12" ht="29.25">
      <c r="A14" s="8" t="s">
        <v>16</v>
      </c>
      <c r="B14" s="22" t="s">
        <v>42</v>
      </c>
      <c r="C14" s="32">
        <f t="shared" si="0"/>
        <v>75</v>
      </c>
      <c r="D14" s="39">
        <v>15</v>
      </c>
      <c r="E14" s="40">
        <v>30</v>
      </c>
      <c r="F14" s="41">
        <v>4</v>
      </c>
      <c r="G14" s="39"/>
      <c r="H14" s="40">
        <v>30</v>
      </c>
      <c r="I14" s="42">
        <v>4</v>
      </c>
      <c r="J14" s="38" t="s">
        <v>11</v>
      </c>
      <c r="K14" s="37">
        <f t="shared" si="1"/>
        <v>8</v>
      </c>
      <c r="L14" s="27" t="s">
        <v>89</v>
      </c>
    </row>
    <row r="15" spans="1:12" ht="29.25">
      <c r="A15" s="8" t="s">
        <v>17</v>
      </c>
      <c r="B15" s="22" t="s">
        <v>45</v>
      </c>
      <c r="C15" s="32">
        <f t="shared" si="0"/>
        <v>30</v>
      </c>
      <c r="D15" s="39"/>
      <c r="E15" s="40">
        <v>30</v>
      </c>
      <c r="F15" s="41">
        <v>3</v>
      </c>
      <c r="G15" s="39"/>
      <c r="H15" s="40"/>
      <c r="I15" s="42"/>
      <c r="J15" s="38" t="s">
        <v>13</v>
      </c>
      <c r="K15" s="37">
        <f t="shared" si="1"/>
        <v>3</v>
      </c>
      <c r="L15" s="27" t="s">
        <v>52</v>
      </c>
    </row>
    <row r="16" spans="1:12" ht="15">
      <c r="A16" s="8" t="s">
        <v>18</v>
      </c>
      <c r="B16" s="9" t="s">
        <v>43</v>
      </c>
      <c r="C16" s="32">
        <f t="shared" si="0"/>
        <v>210</v>
      </c>
      <c r="D16" s="39"/>
      <c r="E16" s="40">
        <v>120</v>
      </c>
      <c r="F16" s="41">
        <v>10</v>
      </c>
      <c r="G16" s="39"/>
      <c r="H16" s="40">
        <v>90</v>
      </c>
      <c r="I16" s="42">
        <v>10</v>
      </c>
      <c r="J16" s="38" t="s">
        <v>11</v>
      </c>
      <c r="K16" s="37">
        <f t="shared" si="1"/>
        <v>20</v>
      </c>
      <c r="L16" s="27" t="s">
        <v>90</v>
      </c>
    </row>
    <row r="17" spans="1:12" ht="15">
      <c r="A17" s="8" t="s">
        <v>19</v>
      </c>
      <c r="B17" s="9" t="s">
        <v>53</v>
      </c>
      <c r="C17" s="32">
        <f t="shared" si="0"/>
        <v>60</v>
      </c>
      <c r="D17" s="39"/>
      <c r="E17" s="40">
        <v>30</v>
      </c>
      <c r="F17" s="41">
        <v>2</v>
      </c>
      <c r="G17" s="39"/>
      <c r="H17" s="40">
        <v>30</v>
      </c>
      <c r="I17" s="42">
        <v>2</v>
      </c>
      <c r="J17" s="38" t="s">
        <v>13</v>
      </c>
      <c r="K17" s="37">
        <f t="shared" si="1"/>
        <v>4</v>
      </c>
      <c r="L17" s="79" t="s">
        <v>29</v>
      </c>
    </row>
    <row r="18" spans="1:12" ht="15">
      <c r="A18" s="8" t="s">
        <v>21</v>
      </c>
      <c r="B18" s="86" t="s">
        <v>122</v>
      </c>
      <c r="C18" s="32">
        <f t="shared" si="0"/>
        <v>30</v>
      </c>
      <c r="D18" s="39">
        <v>30</v>
      </c>
      <c r="E18" s="40"/>
      <c r="F18" s="41">
        <v>4</v>
      </c>
      <c r="G18" s="39"/>
      <c r="H18" s="40"/>
      <c r="I18" s="42"/>
      <c r="J18" s="38" t="s">
        <v>13</v>
      </c>
      <c r="K18" s="37">
        <f t="shared" si="1"/>
        <v>4</v>
      </c>
      <c r="L18" s="27" t="s">
        <v>54</v>
      </c>
    </row>
    <row r="19" spans="1:12" ht="15">
      <c r="A19" s="8" t="s">
        <v>24</v>
      </c>
      <c r="B19" s="86" t="s">
        <v>120</v>
      </c>
      <c r="C19" s="32">
        <f t="shared" si="0"/>
        <v>30</v>
      </c>
      <c r="D19" s="39"/>
      <c r="E19" s="40"/>
      <c r="F19" s="41"/>
      <c r="G19" s="39">
        <v>30</v>
      </c>
      <c r="H19" s="40"/>
      <c r="I19" s="42">
        <v>4</v>
      </c>
      <c r="J19" s="38" t="s">
        <v>13</v>
      </c>
      <c r="K19" s="37">
        <f t="shared" si="1"/>
        <v>4</v>
      </c>
      <c r="L19" s="29"/>
    </row>
    <row r="20" spans="1:12" ht="30" thickBot="1">
      <c r="A20" s="8" t="s">
        <v>31</v>
      </c>
      <c r="B20" s="22" t="s">
        <v>67</v>
      </c>
      <c r="C20" s="32">
        <f t="shared" si="0"/>
        <v>30</v>
      </c>
      <c r="D20" s="8"/>
      <c r="E20" s="51"/>
      <c r="F20" s="9"/>
      <c r="G20" s="39">
        <v>30</v>
      </c>
      <c r="H20" s="40"/>
      <c r="I20" s="42">
        <v>2</v>
      </c>
      <c r="J20" s="55" t="s">
        <v>13</v>
      </c>
      <c r="K20" s="37">
        <f t="shared" si="1"/>
        <v>2</v>
      </c>
      <c r="L20" s="29" t="s">
        <v>100</v>
      </c>
    </row>
    <row r="21" spans="1:12" ht="15.75" thickBot="1">
      <c r="A21" s="10"/>
      <c r="B21" s="11" t="s">
        <v>28</v>
      </c>
      <c r="C21" s="12">
        <f>SUM(C11:C20)</f>
        <v>570</v>
      </c>
      <c r="D21" s="13">
        <f>SUM(D11:D20)</f>
        <v>60</v>
      </c>
      <c r="E21" s="14">
        <f>SUM(E11:E20)</f>
        <v>255</v>
      </c>
      <c r="F21" s="15">
        <f>SUM(F11:F20)</f>
        <v>30</v>
      </c>
      <c r="G21" s="13">
        <f>SUM(G11:G20)</f>
        <v>60</v>
      </c>
      <c r="H21" s="14">
        <f>SUM(H11:H20)</f>
        <v>195</v>
      </c>
      <c r="I21" s="16">
        <f>SUM(I11:I20)</f>
        <v>30</v>
      </c>
      <c r="J21" s="17" t="s">
        <v>29</v>
      </c>
      <c r="K21" s="18">
        <f>SUM(K11:K20)</f>
        <v>60</v>
      </c>
      <c r="L21" s="30" t="s">
        <v>29</v>
      </c>
    </row>
    <row r="23" spans="1:12" ht="15">
      <c r="A23" s="47" t="s">
        <v>63</v>
      </c>
      <c r="B23" s="43"/>
      <c r="C23" s="43"/>
      <c r="D23" s="43"/>
      <c r="E23" s="43"/>
      <c r="F23" s="43"/>
      <c r="G23" s="43"/>
    </row>
    <row r="24" spans="1:12" ht="15">
      <c r="A24" s="31"/>
      <c r="B24" s="43"/>
      <c r="C24" s="43"/>
      <c r="D24" s="43"/>
      <c r="E24" s="43"/>
      <c r="F24" s="43"/>
      <c r="G24" s="43"/>
    </row>
    <row r="25" spans="1:12" ht="15.75">
      <c r="A25" s="26"/>
      <c r="B25" s="25"/>
      <c r="C25" s="43"/>
      <c r="D25" s="43"/>
      <c r="E25" s="43"/>
      <c r="F25" s="43"/>
      <c r="G25" s="43"/>
    </row>
    <row r="26" spans="1:12" ht="15.75">
      <c r="A26" s="26"/>
      <c r="B26" s="25"/>
      <c r="C26" s="43"/>
      <c r="D26" s="43"/>
      <c r="E26" s="43"/>
      <c r="F26" s="43"/>
      <c r="G26" s="43"/>
    </row>
  </sheetData>
  <autoFilter ref="A10:L21">
    <filterColumn colId="0" showButton="0"/>
  </autoFilter>
  <mergeCells count="8">
    <mergeCell ref="L8:L10"/>
    <mergeCell ref="A8:B10"/>
    <mergeCell ref="C8:C10"/>
    <mergeCell ref="D8:I8"/>
    <mergeCell ref="J8:J10"/>
    <mergeCell ref="K8:K10"/>
    <mergeCell ref="D9:F9"/>
    <mergeCell ref="G9:I9"/>
  </mergeCells>
  <pageMargins left="0.7" right="0.7" top="0.75" bottom="0.75" header="0.3" footer="0.3"/>
  <pageSetup paperSize="9" scale="8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7"/>
  <sheetViews>
    <sheetView view="pageBreakPreview" zoomScaleSheetLayoutView="100" workbookViewId="0">
      <selection activeCell="C19" sqref="C19"/>
    </sheetView>
  </sheetViews>
  <sheetFormatPr defaultRowHeight="14.25"/>
  <cols>
    <col min="1" max="1" width="3.875" customWidth="1"/>
    <col min="2" max="2" width="35.625" customWidth="1"/>
    <col min="3" max="3" width="10.25" customWidth="1"/>
    <col min="4" max="4" width="8.25" customWidth="1"/>
    <col min="9" max="9" width="8.625" bestFit="1" customWidth="1"/>
    <col min="10" max="10" width="13.75" customWidth="1"/>
    <col min="11" max="11" width="7.75" customWidth="1"/>
    <col min="12" max="12" width="14.625" customWidth="1"/>
  </cols>
  <sheetData>
    <row r="1" spans="1:15" ht="18.75">
      <c r="A1" s="50" t="s">
        <v>66</v>
      </c>
      <c r="B1" s="20"/>
      <c r="C1" s="20"/>
      <c r="D1" s="56"/>
      <c r="E1" s="56"/>
      <c r="F1" s="56"/>
      <c r="G1" s="56"/>
      <c r="H1" s="56"/>
      <c r="I1" s="56"/>
      <c r="J1" s="56"/>
      <c r="K1" s="56"/>
    </row>
    <row r="2" spans="1:15" ht="18.75">
      <c r="A2" s="47" t="str">
        <f>'I rok'!A2</f>
        <v xml:space="preserve">na rok akad. 2016/2017 </v>
      </c>
      <c r="B2" s="20"/>
      <c r="C2" s="20"/>
      <c r="D2" s="56"/>
      <c r="E2" s="56"/>
      <c r="F2" s="56"/>
      <c r="G2" s="56"/>
      <c r="H2" s="56"/>
      <c r="I2" s="56"/>
      <c r="J2" s="56"/>
      <c r="K2" s="56"/>
    </row>
    <row r="3" spans="1:15" ht="18.75">
      <c r="A3" s="31" t="s">
        <v>30</v>
      </c>
      <c r="B3" s="20"/>
      <c r="C3" s="20"/>
      <c r="D3" s="56"/>
      <c r="E3" s="56"/>
      <c r="F3" s="56"/>
      <c r="G3" s="56"/>
      <c r="H3" s="56"/>
      <c r="I3" s="56"/>
      <c r="J3" s="56"/>
      <c r="K3" s="56"/>
    </row>
    <row r="4" spans="1:15" ht="18.75">
      <c r="A4" s="57" t="s">
        <v>68</v>
      </c>
      <c r="B4" s="21"/>
      <c r="C4" s="20"/>
      <c r="D4" s="56"/>
      <c r="E4" s="56"/>
      <c r="F4" s="56"/>
      <c r="G4" s="56"/>
      <c r="H4" s="56"/>
      <c r="I4" s="56"/>
      <c r="J4" s="56"/>
      <c r="K4" s="56"/>
    </row>
    <row r="5" spans="1:15" ht="15.75" customHeight="1">
      <c r="D5" s="56"/>
      <c r="E5" s="56"/>
      <c r="F5" s="56"/>
      <c r="G5" s="56"/>
      <c r="H5" s="56"/>
      <c r="I5" s="56"/>
      <c r="J5" s="56"/>
      <c r="K5" s="56"/>
    </row>
    <row r="6" spans="1:15" ht="16.5" customHeight="1">
      <c r="A6" s="48" t="s">
        <v>58</v>
      </c>
      <c r="B6" s="49"/>
      <c r="C6" s="20"/>
      <c r="D6" s="56"/>
      <c r="E6" s="56"/>
      <c r="F6" s="58"/>
      <c r="G6" s="56"/>
      <c r="H6" s="56"/>
      <c r="I6" s="56"/>
      <c r="J6" s="56"/>
      <c r="K6" s="56"/>
    </row>
    <row r="7" spans="1:15" ht="16.5" customHeight="1" thickBot="1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</row>
    <row r="8" spans="1:15" ht="15" customHeight="1">
      <c r="A8" s="139" t="s">
        <v>0</v>
      </c>
      <c r="B8" s="177"/>
      <c r="C8" s="145" t="s">
        <v>1</v>
      </c>
      <c r="D8" s="148" t="s">
        <v>2</v>
      </c>
      <c r="E8" s="149"/>
      <c r="F8" s="149"/>
      <c r="G8" s="184"/>
      <c r="H8" s="184"/>
      <c r="I8" s="185"/>
      <c r="J8" s="152" t="s">
        <v>3</v>
      </c>
      <c r="K8" s="155" t="s">
        <v>4</v>
      </c>
      <c r="L8" s="131" t="s">
        <v>55</v>
      </c>
      <c r="M8" s="1"/>
      <c r="N8" s="1"/>
      <c r="O8" s="1"/>
    </row>
    <row r="9" spans="1:15" ht="15.75" customHeight="1">
      <c r="A9" s="178"/>
      <c r="B9" s="179"/>
      <c r="C9" s="182"/>
      <c r="D9" s="134" t="s">
        <v>5</v>
      </c>
      <c r="E9" s="174"/>
      <c r="F9" s="174"/>
      <c r="G9" s="136" t="s">
        <v>6</v>
      </c>
      <c r="H9" s="175"/>
      <c r="I9" s="176"/>
      <c r="J9" s="186"/>
      <c r="K9" s="188"/>
      <c r="L9" s="132"/>
      <c r="M9" s="1"/>
      <c r="N9" s="1"/>
      <c r="O9" s="1"/>
    </row>
    <row r="10" spans="1:15" ht="15.75" thickBot="1">
      <c r="A10" s="180"/>
      <c r="B10" s="181"/>
      <c r="C10" s="183"/>
      <c r="D10" s="2" t="s">
        <v>7</v>
      </c>
      <c r="E10" s="3" t="s">
        <v>8</v>
      </c>
      <c r="F10" s="4" t="s">
        <v>9</v>
      </c>
      <c r="G10" s="2" t="s">
        <v>7</v>
      </c>
      <c r="H10" s="3" t="s">
        <v>8</v>
      </c>
      <c r="I10" s="5" t="s">
        <v>9</v>
      </c>
      <c r="J10" s="187"/>
      <c r="K10" s="189"/>
      <c r="L10" s="133"/>
      <c r="M10" s="1"/>
      <c r="N10" s="1"/>
      <c r="O10" s="1"/>
    </row>
    <row r="11" spans="1:15" ht="15.75" customHeight="1">
      <c r="A11" s="59" t="s">
        <v>10</v>
      </c>
      <c r="B11" s="60" t="s">
        <v>33</v>
      </c>
      <c r="C11" s="61">
        <f>SUM(D11:E11,G11:H11)</f>
        <v>60</v>
      </c>
      <c r="D11" s="59">
        <v>30</v>
      </c>
      <c r="E11" s="62">
        <v>30</v>
      </c>
      <c r="F11" s="63">
        <v>4</v>
      </c>
      <c r="G11" s="59"/>
      <c r="H11" s="62"/>
      <c r="I11" s="64"/>
      <c r="J11" s="61" t="s">
        <v>11</v>
      </c>
      <c r="K11" s="65">
        <f>SUM(F11+I11)</f>
        <v>4</v>
      </c>
      <c r="L11" s="28" t="s">
        <v>69</v>
      </c>
    </row>
    <row r="12" spans="1:15" ht="15.75" customHeight="1">
      <c r="A12" s="66" t="s">
        <v>12</v>
      </c>
      <c r="B12" s="67" t="s">
        <v>35</v>
      </c>
      <c r="C12" s="61">
        <f t="shared" ref="C12:C20" si="0">SUM(D12:E12,G12:H12)</f>
        <v>60</v>
      </c>
      <c r="D12" s="66">
        <v>15</v>
      </c>
      <c r="E12" s="69">
        <v>15</v>
      </c>
      <c r="F12" s="70">
        <v>2</v>
      </c>
      <c r="G12" s="66">
        <v>15</v>
      </c>
      <c r="H12" s="69">
        <v>15</v>
      </c>
      <c r="I12" s="71">
        <v>4</v>
      </c>
      <c r="J12" s="68" t="s">
        <v>11</v>
      </c>
      <c r="K12" s="65">
        <f t="shared" ref="K12:K21" si="1">SUM(F12+I12)</f>
        <v>6</v>
      </c>
      <c r="L12" s="27" t="s">
        <v>91</v>
      </c>
    </row>
    <row r="13" spans="1:15" ht="15">
      <c r="A13" s="66" t="s">
        <v>14</v>
      </c>
      <c r="B13" s="71" t="s">
        <v>70</v>
      </c>
      <c r="C13" s="61">
        <f t="shared" si="0"/>
        <v>60</v>
      </c>
      <c r="D13" s="66">
        <v>30</v>
      </c>
      <c r="E13" s="69"/>
      <c r="F13" s="70">
        <v>2</v>
      </c>
      <c r="G13" s="66"/>
      <c r="H13" s="69">
        <v>30</v>
      </c>
      <c r="I13" s="71">
        <v>4</v>
      </c>
      <c r="J13" s="68" t="s">
        <v>11</v>
      </c>
      <c r="K13" s="65">
        <v>8</v>
      </c>
      <c r="L13" s="27" t="s">
        <v>92</v>
      </c>
    </row>
    <row r="14" spans="1:15" ht="15">
      <c r="A14" s="66" t="s">
        <v>16</v>
      </c>
      <c r="B14" s="71" t="s">
        <v>71</v>
      </c>
      <c r="C14" s="61">
        <f t="shared" si="0"/>
        <v>180</v>
      </c>
      <c r="D14" s="66"/>
      <c r="E14" s="69">
        <v>90</v>
      </c>
      <c r="F14" s="70">
        <v>7</v>
      </c>
      <c r="G14" s="66"/>
      <c r="H14" s="69">
        <v>90</v>
      </c>
      <c r="I14" s="71">
        <v>8</v>
      </c>
      <c r="J14" s="68" t="s">
        <v>11</v>
      </c>
      <c r="K14" s="65">
        <f>SUM(F14+I14)</f>
        <v>15</v>
      </c>
      <c r="L14" s="27" t="s">
        <v>93</v>
      </c>
    </row>
    <row r="15" spans="1:15" ht="15">
      <c r="A15" s="66" t="s">
        <v>17</v>
      </c>
      <c r="B15" s="129" t="s">
        <v>53</v>
      </c>
      <c r="C15" s="61">
        <f t="shared" si="0"/>
        <v>30</v>
      </c>
      <c r="D15" s="39"/>
      <c r="E15" s="40">
        <v>30</v>
      </c>
      <c r="F15" s="41">
        <v>2</v>
      </c>
      <c r="G15" s="66"/>
      <c r="H15" s="69"/>
      <c r="I15" s="71"/>
      <c r="J15" s="68" t="s">
        <v>11</v>
      </c>
      <c r="K15" s="65"/>
      <c r="L15" s="27" t="s">
        <v>114</v>
      </c>
    </row>
    <row r="16" spans="1:15" ht="31.5">
      <c r="A16" s="66" t="s">
        <v>18</v>
      </c>
      <c r="B16" s="121" t="s">
        <v>72</v>
      </c>
      <c r="C16" s="61">
        <f t="shared" si="0"/>
        <v>30</v>
      </c>
      <c r="D16" s="66"/>
      <c r="E16" s="69"/>
      <c r="F16" s="70"/>
      <c r="G16" s="66"/>
      <c r="H16" s="69">
        <v>30</v>
      </c>
      <c r="I16" s="71">
        <v>4</v>
      </c>
      <c r="J16" s="68" t="s">
        <v>73</v>
      </c>
      <c r="K16" s="65">
        <f t="shared" si="1"/>
        <v>4</v>
      </c>
      <c r="L16" s="27" t="s">
        <v>74</v>
      </c>
    </row>
    <row r="17" spans="1:14" ht="15">
      <c r="A17" s="66" t="s">
        <v>19</v>
      </c>
      <c r="B17" s="71" t="s">
        <v>75</v>
      </c>
      <c r="C17" s="61">
        <f t="shared" si="0"/>
        <v>30</v>
      </c>
      <c r="D17" s="66"/>
      <c r="E17" s="69">
        <v>15</v>
      </c>
      <c r="F17" s="70">
        <v>4</v>
      </c>
      <c r="G17" s="66"/>
      <c r="H17" s="69">
        <v>15</v>
      </c>
      <c r="I17" s="71">
        <v>6</v>
      </c>
      <c r="J17" s="68" t="s">
        <v>76</v>
      </c>
      <c r="K17" s="65">
        <f t="shared" si="1"/>
        <v>10</v>
      </c>
      <c r="L17" s="27" t="s">
        <v>94</v>
      </c>
    </row>
    <row r="18" spans="1:14" ht="15">
      <c r="A18" s="66" t="s">
        <v>21</v>
      </c>
      <c r="B18" s="71" t="s">
        <v>77</v>
      </c>
      <c r="C18" s="61">
        <f t="shared" si="0"/>
        <v>60</v>
      </c>
      <c r="D18" s="66"/>
      <c r="E18" s="69">
        <v>30</v>
      </c>
      <c r="F18" s="70">
        <v>2</v>
      </c>
      <c r="G18" s="66"/>
      <c r="H18" s="69">
        <v>30</v>
      </c>
      <c r="I18" s="71">
        <v>2</v>
      </c>
      <c r="J18" s="68" t="s">
        <v>73</v>
      </c>
      <c r="K18" s="65">
        <f t="shared" si="1"/>
        <v>4</v>
      </c>
      <c r="L18" s="27" t="s">
        <v>95</v>
      </c>
    </row>
    <row r="19" spans="1:14" ht="15">
      <c r="A19" s="66" t="s">
        <v>24</v>
      </c>
      <c r="B19" s="130" t="s">
        <v>44</v>
      </c>
      <c r="C19" s="61">
        <f t="shared" si="0"/>
        <v>30</v>
      </c>
      <c r="D19" s="8"/>
      <c r="E19" s="51">
        <v>30</v>
      </c>
      <c r="F19" s="9">
        <v>2</v>
      </c>
      <c r="G19" s="8"/>
      <c r="H19" s="51"/>
      <c r="I19" s="52"/>
      <c r="J19" s="53" t="s">
        <v>73</v>
      </c>
      <c r="K19" s="54">
        <f t="shared" si="1"/>
        <v>2</v>
      </c>
      <c r="L19" s="27" t="s">
        <v>96</v>
      </c>
    </row>
    <row r="20" spans="1:14" ht="15">
      <c r="A20" s="66" t="s">
        <v>31</v>
      </c>
      <c r="B20" s="130" t="s">
        <v>79</v>
      </c>
      <c r="C20" s="61">
        <f t="shared" si="0"/>
        <v>30</v>
      </c>
      <c r="D20" s="8"/>
      <c r="E20" s="51"/>
      <c r="F20" s="9"/>
      <c r="G20" s="8"/>
      <c r="H20" s="51">
        <v>30</v>
      </c>
      <c r="I20" s="52">
        <v>2</v>
      </c>
      <c r="J20" s="53" t="s">
        <v>73</v>
      </c>
      <c r="K20" s="54">
        <f t="shared" si="1"/>
        <v>2</v>
      </c>
      <c r="L20" s="27" t="s">
        <v>97</v>
      </c>
    </row>
    <row r="21" spans="1:14" ht="15.75" customHeight="1" thickBot="1">
      <c r="A21" s="66" t="s">
        <v>32</v>
      </c>
      <c r="B21" s="81" t="s">
        <v>98</v>
      </c>
      <c r="C21" s="120" t="s">
        <v>80</v>
      </c>
      <c r="D21" s="72"/>
      <c r="E21" s="77" t="s">
        <v>80</v>
      </c>
      <c r="F21" s="70">
        <v>5</v>
      </c>
      <c r="G21" s="66"/>
      <c r="H21" s="69"/>
      <c r="I21" s="71"/>
      <c r="J21" s="68" t="s">
        <v>23</v>
      </c>
      <c r="K21" s="65">
        <f t="shared" si="1"/>
        <v>5</v>
      </c>
      <c r="L21" s="80" t="s">
        <v>99</v>
      </c>
    </row>
    <row r="22" spans="1:14" ht="15.75" thickBot="1">
      <c r="A22" s="73"/>
      <c r="B22" s="11" t="s">
        <v>28</v>
      </c>
      <c r="C22" s="12">
        <f t="shared" ref="C22:I22" si="2">SUM(C11:C21)</f>
        <v>570</v>
      </c>
      <c r="D22" s="76">
        <f t="shared" si="2"/>
        <v>75</v>
      </c>
      <c r="E22" s="14">
        <f t="shared" si="2"/>
        <v>240</v>
      </c>
      <c r="F22" s="18">
        <f t="shared" si="2"/>
        <v>30</v>
      </c>
      <c r="G22" s="76">
        <f t="shared" si="2"/>
        <v>15</v>
      </c>
      <c r="H22" s="14">
        <f t="shared" si="2"/>
        <v>240</v>
      </c>
      <c r="I22" s="18">
        <f t="shared" si="2"/>
        <v>30</v>
      </c>
      <c r="J22" s="17" t="s">
        <v>29</v>
      </c>
      <c r="K22" s="18">
        <f>SUM(K11:K21)</f>
        <v>60</v>
      </c>
      <c r="L22" s="74" t="s">
        <v>29</v>
      </c>
      <c r="M22">
        <f>SUM(D22:E22,G22:H22)</f>
        <v>570</v>
      </c>
      <c r="N22">
        <f>C22-M22</f>
        <v>0</v>
      </c>
    </row>
    <row r="23" spans="1:14" ht="15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</row>
    <row r="24" spans="1:14" ht="15.75">
      <c r="A24" s="25"/>
      <c r="B24" s="25"/>
      <c r="C24" s="75"/>
      <c r="D24" s="56"/>
      <c r="E24" s="56"/>
      <c r="F24" s="56"/>
      <c r="G24" s="56"/>
      <c r="H24" s="56"/>
      <c r="I24" s="56"/>
      <c r="J24" s="56"/>
      <c r="K24" s="56"/>
    </row>
    <row r="25" spans="1:14" ht="15.75" customHeight="1">
      <c r="A25" s="56"/>
      <c r="B25" s="56"/>
      <c r="C25" s="56"/>
      <c r="D25" s="56"/>
      <c r="E25" s="56"/>
      <c r="F25" s="56"/>
      <c r="G25" s="56"/>
      <c r="H25" s="56"/>
      <c r="I25" s="56"/>
      <c r="J25" s="56"/>
      <c r="K25" s="56"/>
    </row>
    <row r="26" spans="1:14" ht="16.5" customHeight="1"/>
    <row r="27" spans="1:14" ht="15.75" customHeight="1"/>
    <row r="29" spans="1:14" ht="15.75" customHeight="1"/>
    <row r="31" spans="1:14" ht="15.75" customHeight="1">
      <c r="A31" s="19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</row>
    <row r="49" ht="15.75" customHeight="1"/>
    <row r="50" ht="16.5" customHeight="1"/>
    <row r="53" ht="15.75" customHeight="1"/>
    <row r="57" ht="36" customHeight="1"/>
    <row r="65" ht="16.5" customHeight="1"/>
    <row r="66" ht="16.5" customHeight="1"/>
    <row r="67" ht="16.5" customHeight="1"/>
  </sheetData>
  <mergeCells count="8">
    <mergeCell ref="L8:L10"/>
    <mergeCell ref="D9:F9"/>
    <mergeCell ref="G9:I9"/>
    <mergeCell ref="A8:B10"/>
    <mergeCell ref="C8:C10"/>
    <mergeCell ref="D8:I8"/>
    <mergeCell ref="J8:J10"/>
    <mergeCell ref="K8:K10"/>
  </mergeCells>
  <pageMargins left="0.7" right="0.7" top="0.75" bottom="0.75" header="0.3" footer="0.3"/>
  <pageSetup paperSize="9" scale="8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2</vt:i4>
      </vt:variant>
    </vt:vector>
  </HeadingPairs>
  <TitlesOfParts>
    <vt:vector size="5" baseType="lpstr">
      <vt:lpstr>I rok</vt:lpstr>
      <vt:lpstr>II rok</vt:lpstr>
      <vt:lpstr>III rok</vt:lpstr>
      <vt:lpstr>'I rok'!Obszar_wydruku</vt:lpstr>
      <vt:lpstr>'III rok'!Obszar_wydruku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HSD</dc:creator>
  <cp:lastModifiedBy>IFRos</cp:lastModifiedBy>
  <cp:lastPrinted>2016-10-18T11:31:05Z</cp:lastPrinted>
  <dcterms:created xsi:type="dcterms:W3CDTF">2012-08-04T19:10:03Z</dcterms:created>
  <dcterms:modified xsi:type="dcterms:W3CDTF">2016-10-18T12:02:57Z</dcterms:modified>
</cp:coreProperties>
</file>