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60" windowHeight="5910" activeTab="2"/>
  </bookViews>
  <sheets>
    <sheet name="I rok" sheetId="5" r:id="rId1"/>
    <sheet name="II rok" sheetId="2" r:id="rId2"/>
    <sheet name="III rok" sheetId="3" r:id="rId3"/>
  </sheets>
  <definedNames>
    <definedName name="_xlnm._FilterDatabase" localSheetId="0" hidden="1">'I rok'!$A$11:$S$37</definedName>
    <definedName name="_xlnm._FilterDatabase" localSheetId="1" hidden="1">'II rok'!$A$11:$L$25</definedName>
    <definedName name="_xlnm.Print_Area" localSheetId="0">'I rok'!$A$1:$L$46</definedName>
    <definedName name="_xlnm.Print_Area" localSheetId="1">'II rok'!$A$1:$L$26</definedName>
    <definedName name="_xlnm.Print_Area" localSheetId="2">'III rok'!$A$1:$L$26</definedName>
  </definedNames>
  <calcPr calcId="145621"/>
</workbook>
</file>

<file path=xl/calcChain.xml><?xml version="1.0" encoding="utf-8"?>
<calcChain xmlns="http://schemas.openxmlformats.org/spreadsheetml/2006/main">
  <c r="A2" i="3" l="1"/>
  <c r="A2" i="2"/>
  <c r="K25" i="3" l="1"/>
  <c r="I25" i="3"/>
  <c r="F25" i="3"/>
  <c r="K13" i="2"/>
  <c r="K14" i="2"/>
  <c r="K15" i="2"/>
  <c r="K16" i="2"/>
  <c r="K17" i="2"/>
  <c r="K18" i="2"/>
  <c r="K19" i="2"/>
  <c r="K20" i="2"/>
  <c r="K21" i="2"/>
  <c r="K22" i="2"/>
  <c r="K23" i="2"/>
  <c r="K24" i="2"/>
  <c r="K14" i="3"/>
  <c r="K15" i="3"/>
  <c r="K16" i="3"/>
  <c r="K17" i="3"/>
  <c r="K18" i="3"/>
  <c r="K19" i="3"/>
  <c r="K20" i="3"/>
  <c r="K21" i="3"/>
  <c r="K22" i="3"/>
  <c r="K23" i="3"/>
  <c r="K24" i="3"/>
  <c r="C26" i="3"/>
  <c r="C25" i="3"/>
  <c r="F38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12" i="5"/>
  <c r="I38" i="5"/>
  <c r="E25" i="3" l="1"/>
  <c r="E38" i="5"/>
  <c r="C13" i="5"/>
  <c r="C14" i="5"/>
  <c r="C15" i="5"/>
  <c r="C16" i="5"/>
  <c r="C17" i="5"/>
  <c r="C18" i="5"/>
  <c r="C39" i="5" s="1"/>
  <c r="C19" i="5"/>
  <c r="C20" i="5"/>
  <c r="C21" i="5"/>
  <c r="C22" i="5"/>
  <c r="C23" i="5"/>
  <c r="C24" i="5"/>
  <c r="C25" i="5"/>
  <c r="C26" i="5"/>
  <c r="C27" i="5"/>
  <c r="C28" i="5"/>
  <c r="C29" i="5"/>
  <c r="C30" i="5"/>
  <c r="C32" i="5"/>
  <c r="C33" i="5"/>
  <c r="C34" i="5"/>
  <c r="C35" i="5"/>
  <c r="C36" i="5"/>
  <c r="C37" i="5"/>
  <c r="I25" i="2"/>
  <c r="F25" i="2"/>
  <c r="C18" i="3" l="1"/>
  <c r="G25" i="3" l="1"/>
  <c r="I29" i="3"/>
  <c r="I28" i="3"/>
  <c r="F29" i="3"/>
  <c r="F28" i="3"/>
  <c r="E25" i="2"/>
  <c r="D25" i="2"/>
  <c r="H25" i="3"/>
  <c r="D25" i="3"/>
  <c r="C13" i="2"/>
  <c r="C14" i="2"/>
  <c r="C15" i="2"/>
  <c r="C16" i="2"/>
  <c r="C17" i="2"/>
  <c r="C18" i="2"/>
  <c r="C19" i="2"/>
  <c r="C20" i="2"/>
  <c r="C21" i="2"/>
  <c r="C22" i="2"/>
  <c r="C23" i="2"/>
  <c r="C26" i="2" l="1"/>
  <c r="C25" i="2"/>
  <c r="M25" i="3"/>
  <c r="E46" i="5"/>
  <c r="H38" i="5"/>
  <c r="G38" i="5"/>
  <c r="D38" i="5"/>
  <c r="C12" i="5"/>
  <c r="C38" i="5" s="1"/>
  <c r="E45" i="5" l="1"/>
  <c r="C20" i="3" l="1"/>
  <c r="I27" i="2" l="1"/>
  <c r="F27" i="2"/>
  <c r="C12" i="2" l="1"/>
  <c r="G46" i="5" l="1"/>
  <c r="G45" i="5"/>
  <c r="C14" i="3" l="1"/>
  <c r="C15" i="3"/>
  <c r="C16" i="3"/>
  <c r="C17" i="3"/>
  <c r="C19" i="3"/>
  <c r="C13" i="3"/>
  <c r="K13" i="3"/>
  <c r="I45" i="5" l="1"/>
  <c r="I46" i="5"/>
  <c r="K12" i="2"/>
  <c r="K27" i="2" s="1"/>
  <c r="K25" i="2" l="1"/>
  <c r="H25" i="2"/>
  <c r="G25" i="2"/>
  <c r="M25" i="2" l="1"/>
  <c r="K38" i="5" l="1"/>
</calcChain>
</file>

<file path=xl/sharedStrings.xml><?xml version="1.0" encoding="utf-8"?>
<sst xmlns="http://schemas.openxmlformats.org/spreadsheetml/2006/main" count="298" uniqueCount="178">
  <si>
    <t>Plan trzyletnich studiów stacjonarnych</t>
  </si>
  <si>
    <t>w zakresie filologii rosyjskiej z filologią angielską</t>
  </si>
  <si>
    <t>Przedmiot</t>
  </si>
  <si>
    <t>Ilość godzin</t>
  </si>
  <si>
    <t>Semestr</t>
  </si>
  <si>
    <t>Forma zaliczenia</t>
  </si>
  <si>
    <t>Pkt. ECTS razem</t>
  </si>
  <si>
    <t>Kod USOS</t>
  </si>
  <si>
    <t>I</t>
  </si>
  <si>
    <t>II</t>
  </si>
  <si>
    <t>w</t>
  </si>
  <si>
    <t>ćw./k</t>
  </si>
  <si>
    <t>ECTS</t>
  </si>
  <si>
    <t>1.  </t>
  </si>
  <si>
    <t>Historia literatury rosyjskiej</t>
  </si>
  <si>
    <t>egz.</t>
  </si>
  <si>
    <t>2.  </t>
  </si>
  <si>
    <t>Wstęp do literaturoznawstwa</t>
  </si>
  <si>
    <t>zal. z oceną</t>
  </si>
  <si>
    <t>3.  </t>
  </si>
  <si>
    <t>Gramatyka współczesnego języka rosyjskiego</t>
  </si>
  <si>
    <t>4.  </t>
  </si>
  <si>
    <t>Wstęp do językoznawstwa</t>
  </si>
  <si>
    <t>09-WDOJA-11</t>
  </si>
  <si>
    <t>5.  </t>
  </si>
  <si>
    <t>Praktyczna nauka języka rosyjskiego</t>
  </si>
  <si>
    <t>6.  </t>
  </si>
  <si>
    <t>Historia Rosji</t>
  </si>
  <si>
    <t>7.  </t>
  </si>
  <si>
    <t>Technologia informacyjna</t>
  </si>
  <si>
    <t>09-ITA-11</t>
  </si>
  <si>
    <t>Wiedza o akwizycji i nauce języków obcych</t>
  </si>
  <si>
    <t>09-WOAiNJA-11</t>
  </si>
  <si>
    <t>9.  </t>
  </si>
  <si>
    <t>W-F</t>
  </si>
  <si>
    <t>zal.</t>
  </si>
  <si>
    <t>10.  </t>
  </si>
  <si>
    <t>Praktyczna nauka języka angielskiego</t>
  </si>
  <si>
    <t>Przedmiot fakultatywny dla specj. ogólnej</t>
  </si>
  <si>
    <t>Filozofia</t>
  </si>
  <si>
    <t>Język łaciński</t>
  </si>
  <si>
    <t>09-LACA-11</t>
  </si>
  <si>
    <t>Psychologia</t>
  </si>
  <si>
    <t>Pedagogika</t>
  </si>
  <si>
    <t>Emisja głosu</t>
  </si>
  <si>
    <t>zal.z oceną</t>
  </si>
  <si>
    <t>09-EGŁA-11</t>
  </si>
  <si>
    <t>Prawne aspekty zawodu nauczyciela</t>
  </si>
  <si>
    <t>Pierwsza pomoc</t>
  </si>
  <si>
    <t>BHP w zawodzie  nauczyciela</t>
  </si>
  <si>
    <t>---</t>
  </si>
  <si>
    <t>1.</t>
  </si>
  <si>
    <t>2.</t>
  </si>
  <si>
    <t>Studenci zobowiązani są do zaliczenia na I roku szkolenia BHP w wymiarze 4 godzin na platformie Moodle, obejmującego pierwszą pomoc, bezpieczeństwo i higienę</t>
  </si>
  <si>
    <t>pracy, ochronę przeciwpożarową, elementy prawa pracy.</t>
  </si>
  <si>
    <t>III</t>
  </si>
  <si>
    <t>IV</t>
  </si>
  <si>
    <t>Gramatyka języka staro-cerkiewno-słowiańskiego</t>
  </si>
  <si>
    <t>09-GJSCSA-11</t>
  </si>
  <si>
    <t>Kultura i realia rosyjskiego obszaru językowego</t>
  </si>
  <si>
    <t>09-KIRA-11</t>
  </si>
  <si>
    <t>Komparatystyka literacko-kulturowa</t>
  </si>
  <si>
    <t>09-DPOA-11</t>
  </si>
  <si>
    <t>Historia literatury angielskiej</t>
  </si>
  <si>
    <t>15.</t>
  </si>
  <si>
    <t>16.</t>
  </si>
  <si>
    <t xml:space="preserve">I rok  filologii  rosyjskiej z filologią angielską </t>
  </si>
  <si>
    <t>PROFIL PEDAGOGICZNY</t>
  </si>
  <si>
    <t xml:space="preserve">Ilość godzin </t>
  </si>
  <si>
    <t>Praktyka pedagogiczna</t>
  </si>
  <si>
    <t>II rok  filologii  rosyjskiej z filologią angielską</t>
  </si>
  <si>
    <t>PROFIL OGÓLNY</t>
  </si>
  <si>
    <r>
      <t>09</t>
    </r>
    <r>
      <rPr>
        <sz val="11"/>
        <color rgb="FF000000"/>
        <rFont val="Calibri"/>
        <family val="2"/>
        <charset val="238"/>
        <scheme val="minor"/>
      </rPr>
      <t>-</t>
    </r>
    <r>
      <rPr>
        <b/>
        <sz val="11"/>
        <color rgb="FF000000"/>
        <rFont val="Calibri"/>
        <family val="2"/>
        <charset val="238"/>
        <scheme val="minor"/>
      </rPr>
      <t>WLITA-11</t>
    </r>
  </si>
  <si>
    <t xml:space="preserve"> I rok - </t>
  </si>
  <si>
    <t xml:space="preserve">II rok - </t>
  </si>
  <si>
    <t>III rok -</t>
  </si>
  <si>
    <t>17.</t>
  </si>
  <si>
    <t>18.</t>
  </si>
  <si>
    <t>19.</t>
  </si>
  <si>
    <t>20.</t>
  </si>
  <si>
    <t>21.</t>
  </si>
  <si>
    <t>22.</t>
  </si>
  <si>
    <t>09-PAZN-11</t>
  </si>
  <si>
    <t>09-FILA-12/22</t>
  </si>
  <si>
    <t>09-PPOM-11</t>
  </si>
  <si>
    <t>09-BHPN-11</t>
  </si>
  <si>
    <t>Psychologia II etapu kształcenia</t>
  </si>
  <si>
    <t xml:space="preserve">Pedagogika II etapu kształcenia </t>
  </si>
  <si>
    <t>egz</t>
  </si>
  <si>
    <t>Dzieje prawosławia Słowian Wschodnich w tradycji Kijowsko-Moskiewskiej</t>
  </si>
  <si>
    <t>8.</t>
  </si>
  <si>
    <t>9.</t>
  </si>
  <si>
    <t>10.</t>
  </si>
  <si>
    <t>Podstawy dydaktyki</t>
  </si>
  <si>
    <t>11.</t>
  </si>
  <si>
    <t>Dydaktyka języka angielskiego</t>
  </si>
  <si>
    <t>zal z oceną</t>
  </si>
  <si>
    <t>12.</t>
  </si>
  <si>
    <t>Praktyka pedagogiczna (Język angielski)</t>
  </si>
  <si>
    <t xml:space="preserve">III rok  filologii  rosyjskiej z filologią angielską </t>
  </si>
  <si>
    <t>V</t>
  </si>
  <si>
    <t>VI</t>
  </si>
  <si>
    <t>09-HLROSA-55</t>
  </si>
  <si>
    <t>Historia języka rosyjskiego</t>
  </si>
  <si>
    <t>Językoznawstwo konfrontatywne polsko-rosyjskie</t>
  </si>
  <si>
    <t>09-JKPRA-11</t>
  </si>
  <si>
    <t>Seminarium licencjackie</t>
  </si>
  <si>
    <t>egz. lic.</t>
  </si>
  <si>
    <t>Zajęcia specjalizacyjne</t>
  </si>
  <si>
    <t>Plan trzyletnich studiów stacjonarnych pierwszego stopnia</t>
  </si>
  <si>
    <t>23.</t>
  </si>
  <si>
    <t>24.</t>
  </si>
  <si>
    <t>13.</t>
  </si>
  <si>
    <t>30h</t>
  </si>
  <si>
    <t>09-DZP-11</t>
  </si>
  <si>
    <t>RAZEM profil ogólny</t>
  </si>
  <si>
    <t>RAZEM profil pedagogiczny</t>
  </si>
  <si>
    <t xml:space="preserve"> Ilość godzin profil ogólny:</t>
  </si>
  <si>
    <t xml:space="preserve"> Ilość godzin profil pedagogiczny:</t>
  </si>
  <si>
    <t>150h</t>
  </si>
  <si>
    <t xml:space="preserve">zal. </t>
  </si>
  <si>
    <t>09-HJRA-12/22</t>
  </si>
  <si>
    <t>09-PNJRA-56/66</t>
  </si>
  <si>
    <t>09-SL-12/22</t>
  </si>
  <si>
    <t>09-ZSLIC-12/22</t>
  </si>
  <si>
    <t>09-PNJAA-56/66</t>
  </si>
  <si>
    <t>09-GWJRA-16/26</t>
  </si>
  <si>
    <t>09-HLROSA-15/25</t>
  </si>
  <si>
    <t>09-PNJRA-16/26</t>
  </si>
  <si>
    <t>09-HROSRA-12/22</t>
  </si>
  <si>
    <t>09-PNJAA-16/26</t>
  </si>
  <si>
    <t xml:space="preserve">09-HLROSA-35/45 </t>
  </si>
  <si>
    <t xml:space="preserve">09-PNJRA-36/46 </t>
  </si>
  <si>
    <t>09-HLA-12/22</t>
  </si>
  <si>
    <t>09-PNJAA-36/46</t>
  </si>
  <si>
    <t>09-PSYA-11</t>
  </si>
  <si>
    <t>09-PEDA-11</t>
  </si>
  <si>
    <t>09-PSYAII-11</t>
  </si>
  <si>
    <t>09-PEDAII-11</t>
  </si>
  <si>
    <t>09-PPed-11</t>
  </si>
  <si>
    <t>09-PDYDA-11</t>
  </si>
  <si>
    <t>09-DYDJA-13/23</t>
  </si>
  <si>
    <t>Praktyki zawodowa</t>
  </si>
  <si>
    <t>09-PAZAW-11</t>
  </si>
  <si>
    <t>egz. (po II sem.)</t>
  </si>
  <si>
    <t>6.</t>
  </si>
  <si>
    <t>Gramatyka opisowa języka polskiego</t>
  </si>
  <si>
    <t>09-GOJP-11</t>
  </si>
  <si>
    <t>7.</t>
  </si>
  <si>
    <t>Historia USA</t>
  </si>
  <si>
    <t>14.</t>
  </si>
  <si>
    <t>Historia Wysp Brytyjskich</t>
  </si>
  <si>
    <t>Fonetyka i fonologia języka angielskiego</t>
  </si>
  <si>
    <t>25.</t>
  </si>
  <si>
    <t>26.</t>
  </si>
  <si>
    <t>Przedmiot fakultatywny dla spec. ogólnej</t>
  </si>
  <si>
    <t>Praktyka pedagogiczna (j. angielski)</t>
  </si>
  <si>
    <t xml:space="preserve"> zal. z oceną</t>
  </si>
  <si>
    <t>8.  </t>
  </si>
  <si>
    <t>11.  </t>
  </si>
  <si>
    <t>12.  </t>
  </si>
  <si>
    <t>09-FIFJA-12-22</t>
  </si>
  <si>
    <t>09-HUSA-11</t>
  </si>
  <si>
    <t>09-HWBA-11</t>
  </si>
  <si>
    <t>09-PPANG-13</t>
  </si>
  <si>
    <t>09-PFA-16/26</t>
  </si>
  <si>
    <t>09-PFA-36/46</t>
  </si>
  <si>
    <t>09-PFA-56/66</t>
  </si>
  <si>
    <t xml:space="preserve">09-GWJRA-36/46 </t>
  </si>
  <si>
    <t>09-GWJRA-56/66</t>
  </si>
  <si>
    <t>45h</t>
  </si>
  <si>
    <t>90h</t>
  </si>
  <si>
    <t>09-DYDJA-33</t>
  </si>
  <si>
    <t>09-PPANG-23-33</t>
  </si>
  <si>
    <r>
      <t xml:space="preserve">* np. </t>
    </r>
    <r>
      <rPr>
        <i/>
        <sz val="11"/>
        <color rgb="FF000000"/>
        <rFont val="Czcionka tekstu podstawowego"/>
        <charset val="238"/>
      </rPr>
      <t>Wiedza o akwizycji i nauce języków obcych</t>
    </r>
    <r>
      <rPr>
        <sz val="11"/>
        <color rgb="FF000000"/>
        <rFont val="Czcionka tekstu podstawowego"/>
        <charset val="238"/>
      </rPr>
      <t xml:space="preserve"> lub </t>
    </r>
    <r>
      <rPr>
        <i/>
        <sz val="11"/>
        <color rgb="FF000000"/>
        <rFont val="Czcionka tekstu podstawowego"/>
        <charset val="238"/>
      </rPr>
      <t>Literatura i kultura Irlandii</t>
    </r>
  </si>
  <si>
    <t>Przedmiot fakultatywny dla specj. ogólnej*</t>
  </si>
  <si>
    <t>Studentów obowiązuje zaliczenie kursu Edukacja Informacyjna i Źródłowa w ilości 2 godzin w czasie I roku studiów.</t>
  </si>
  <si>
    <t>na rok akad.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</si>
</sst>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i/>
      <sz val="11"/>
      <color rgb="FF00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04"/>
    </font>
    <font>
      <b/>
      <sz val="10"/>
      <color rgb="FF000000"/>
      <name val="Czcionka tekstu podstawowego"/>
      <charset val="238"/>
    </font>
    <font>
      <b/>
      <sz val="10"/>
      <name val="Czcionka tekstu podstawowego"/>
      <family val="2"/>
      <charset val="238"/>
    </font>
    <font>
      <b/>
      <sz val="11"/>
      <color rgb="FF00B05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FFFFFF"/>
      </patternFill>
    </fill>
    <fill>
      <patternFill patternType="solid">
        <fgColor rgb="FFDDD9C3"/>
        <bgColor rgb="FFEEECE1"/>
      </patternFill>
    </fill>
    <fill>
      <patternFill patternType="solid">
        <fgColor rgb="FFC4BD97"/>
        <bgColor rgb="FFBFBFB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00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FF3333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F3333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2" borderId="0" xfId="0" applyFont="1" applyFill="1"/>
    <xf numFmtId="0" fontId="0" fillId="0" borderId="0" xfId="0"/>
    <xf numFmtId="0" fontId="0" fillId="2" borderId="0" xfId="0" applyFill="1"/>
    <xf numFmtId="0" fontId="0" fillId="8" borderId="0" xfId="0" applyFill="1"/>
    <xf numFmtId="0" fontId="0" fillId="0" borderId="0" xfId="0" applyFill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1" xfId="0" applyBorder="1" applyAlignment="1">
      <alignment wrapText="1"/>
    </xf>
    <xf numFmtId="0" fontId="0" fillId="0" borderId="36" xfId="0" applyBorder="1"/>
    <xf numFmtId="0" fontId="3" fillId="0" borderId="3" xfId="0" applyFont="1" applyBorder="1"/>
    <xf numFmtId="0" fontId="3" fillId="0" borderId="36" xfId="0" applyFont="1" applyBorder="1"/>
    <xf numFmtId="0" fontId="3" fillId="0" borderId="38" xfId="0" applyFont="1" applyBorder="1"/>
    <xf numFmtId="0" fontId="3" fillId="0" borderId="37" xfId="0" applyFont="1" applyBorder="1"/>
    <xf numFmtId="0" fontId="3" fillId="0" borderId="3" xfId="0" quotePrefix="1" applyFont="1" applyBorder="1" applyAlignment="1">
      <alignment horizontal="right"/>
    </xf>
    <xf numFmtId="0" fontId="3" fillId="0" borderId="40" xfId="0" applyFont="1" applyBorder="1"/>
    <xf numFmtId="0" fontId="0" fillId="0" borderId="30" xfId="0" applyFont="1" applyBorder="1"/>
    <xf numFmtId="0" fontId="0" fillId="6" borderId="33" xfId="0" applyFill="1" applyBorder="1"/>
    <xf numFmtId="0" fontId="0" fillId="7" borderId="33" xfId="0" applyFill="1" applyBorder="1"/>
    <xf numFmtId="0" fontId="0" fillId="0" borderId="31" xfId="0" applyFont="1" applyBorder="1"/>
    <xf numFmtId="0" fontId="0" fillId="0" borderId="31" xfId="0" applyFont="1" applyBorder="1" applyAlignment="1">
      <alignment wrapText="1"/>
    </xf>
    <xf numFmtId="0" fontId="0" fillId="14" borderId="31" xfId="0" applyFont="1" applyFill="1" applyBorder="1"/>
    <xf numFmtId="0" fontId="0" fillId="15" borderId="31" xfId="0" applyFont="1" applyFill="1" applyBorder="1"/>
    <xf numFmtId="0" fontId="0" fillId="12" borderId="31" xfId="0" applyFont="1" applyFill="1" applyBorder="1"/>
    <xf numFmtId="0" fontId="0" fillId="0" borderId="34" xfId="0" applyFont="1" applyBorder="1"/>
    <xf numFmtId="0" fontId="0" fillId="6" borderId="30" xfId="0" applyFill="1" applyBorder="1"/>
    <xf numFmtId="0" fontId="0" fillId="6" borderId="34" xfId="0" applyFont="1" applyFill="1" applyBorder="1"/>
    <xf numFmtId="0" fontId="0" fillId="7" borderId="30" xfId="0" applyFill="1" applyBorder="1"/>
    <xf numFmtId="0" fontId="0" fillId="7" borderId="34" xfId="0" applyFont="1" applyFill="1" applyBorder="1"/>
    <xf numFmtId="0" fontId="0" fillId="6" borderId="31" xfId="0" applyFill="1" applyBorder="1"/>
    <xf numFmtId="0" fontId="0" fillId="7" borderId="31" xfId="0" applyFill="1" applyBorder="1"/>
    <xf numFmtId="0" fontId="6" fillId="0" borderId="15" xfId="0" applyFont="1" applyBorder="1"/>
    <xf numFmtId="0" fontId="0" fillId="0" borderId="23" xfId="0" applyFont="1" applyBorder="1"/>
    <xf numFmtId="0" fontId="0" fillId="0" borderId="24" xfId="0" applyFont="1" applyBorder="1"/>
    <xf numFmtId="0" fontId="0" fillId="6" borderId="32" xfId="0" applyFill="1" applyBorder="1"/>
    <xf numFmtId="0" fontId="0" fillId="7" borderId="32" xfId="0" applyFill="1" applyBorder="1"/>
    <xf numFmtId="0" fontId="5" fillId="7" borderId="32" xfId="0" applyFont="1" applyFill="1" applyBorder="1" applyAlignment="1">
      <alignment wrapText="1"/>
    </xf>
    <xf numFmtId="0" fontId="0" fillId="0" borderId="27" xfId="0" applyFont="1" applyBorder="1"/>
    <xf numFmtId="0" fontId="6" fillId="0" borderId="28" xfId="0" applyFont="1" applyBorder="1"/>
    <xf numFmtId="0" fontId="2" fillId="0" borderId="4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12" borderId="49" xfId="0" applyFont="1" applyFill="1" applyBorder="1"/>
    <xf numFmtId="0" fontId="0" fillId="0" borderId="52" xfId="0" applyBorder="1"/>
    <xf numFmtId="0" fontId="0" fillId="0" borderId="51" xfId="0" applyBorder="1"/>
    <xf numFmtId="0" fontId="0" fillId="0" borderId="48" xfId="0" applyBorder="1"/>
    <xf numFmtId="0" fontId="0" fillId="0" borderId="53" xfId="0" applyFont="1" applyBorder="1"/>
    <xf numFmtId="0" fontId="0" fillId="0" borderId="49" xfId="0" applyBorder="1"/>
    <xf numFmtId="0" fontId="2" fillId="0" borderId="37" xfId="0" applyFont="1" applyBorder="1" applyAlignment="1">
      <alignment horizontal="right"/>
    </xf>
    <xf numFmtId="0" fontId="2" fillId="0" borderId="3" xfId="0" applyFont="1" applyBorder="1"/>
    <xf numFmtId="0" fontId="2" fillId="0" borderId="36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37" xfId="0" applyFont="1" applyBorder="1"/>
    <xf numFmtId="0" fontId="2" fillId="0" borderId="3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7" borderId="33" xfId="0" applyFill="1" applyBorder="1" applyAlignment="1">
      <alignment horizontal="right"/>
    </xf>
    <xf numFmtId="0" fontId="6" fillId="0" borderId="54" xfId="0" applyFont="1" applyBorder="1"/>
    <xf numFmtId="0" fontId="9" fillId="0" borderId="32" xfId="0" applyFont="1" applyBorder="1"/>
    <xf numFmtId="0" fontId="0" fillId="16" borderId="33" xfId="0" applyFill="1" applyBorder="1"/>
    <xf numFmtId="0" fontId="0" fillId="0" borderId="41" xfId="0" applyBorder="1"/>
    <xf numFmtId="0" fontId="0" fillId="0" borderId="42" xfId="0" applyBorder="1"/>
    <xf numFmtId="0" fontId="0" fillId="0" borderId="44" xfId="0" applyBorder="1"/>
    <xf numFmtId="0" fontId="0" fillId="7" borderId="31" xfId="0" applyFont="1" applyFill="1" applyBorder="1"/>
    <xf numFmtId="0" fontId="0" fillId="16" borderId="31" xfId="0" applyFill="1" applyBorder="1"/>
    <xf numFmtId="0" fontId="0" fillId="0" borderId="45" xfId="0" applyBorder="1"/>
    <xf numFmtId="0" fontId="0" fillId="0" borderId="46" xfId="0" applyBorder="1"/>
    <xf numFmtId="0" fontId="0" fillId="16" borderId="46" xfId="0" applyFill="1" applyBorder="1"/>
    <xf numFmtId="0" fontId="0" fillId="0" borderId="46" xfId="0" applyFont="1" applyBorder="1"/>
    <xf numFmtId="0" fontId="0" fillId="7" borderId="46" xfId="0" applyFill="1" applyBorder="1"/>
    <xf numFmtId="0" fontId="4" fillId="0" borderId="9" xfId="0" applyFont="1" applyBorder="1"/>
    <xf numFmtId="0" fontId="4" fillId="0" borderId="15" xfId="0" applyFont="1" applyBorder="1"/>
    <xf numFmtId="0" fontId="10" fillId="0" borderId="15" xfId="0" applyFont="1" applyBorder="1"/>
    <xf numFmtId="0" fontId="0" fillId="0" borderId="15" xfId="0" applyBorder="1"/>
    <xf numFmtId="0" fontId="0" fillId="0" borderId="29" xfId="0" applyBorder="1"/>
    <xf numFmtId="0" fontId="0" fillId="16" borderId="32" xfId="0" applyFill="1" applyBorder="1"/>
    <xf numFmtId="0" fontId="0" fillId="0" borderId="43" xfId="0" applyBorder="1"/>
    <xf numFmtId="0" fontId="0" fillId="16" borderId="30" xfId="0" applyFill="1" applyBorder="1"/>
    <xf numFmtId="0" fontId="0" fillId="16" borderId="34" xfId="0" applyFill="1" applyBorder="1"/>
    <xf numFmtId="0" fontId="0" fillId="7" borderId="34" xfId="0" applyFill="1" applyBorder="1"/>
    <xf numFmtId="0" fontId="0" fillId="7" borderId="55" xfId="0" applyFill="1" applyBorder="1"/>
    <xf numFmtId="0" fontId="0" fillId="7" borderId="48" xfId="0" applyFill="1" applyBorder="1"/>
    <xf numFmtId="0" fontId="0" fillId="7" borderId="49" xfId="0" applyFont="1" applyFill="1" applyBorder="1"/>
    <xf numFmtId="0" fontId="0" fillId="7" borderId="51" xfId="0" applyFill="1" applyBorder="1"/>
    <xf numFmtId="0" fontId="0" fillId="7" borderId="53" xfId="0" applyFill="1" applyBorder="1"/>
    <xf numFmtId="0" fontId="0" fillId="7" borderId="52" xfId="0" applyFill="1" applyBorder="1"/>
    <xf numFmtId="0" fontId="0" fillId="0" borderId="3" xfId="0" quotePrefix="1" applyBorder="1" applyAlignment="1">
      <alignment horizontal="right"/>
    </xf>
    <xf numFmtId="0" fontId="10" fillId="0" borderId="28" xfId="0" applyFont="1" applyBorder="1"/>
    <xf numFmtId="0" fontId="2" fillId="0" borderId="3" xfId="0" applyFont="1" applyBorder="1" applyAlignment="1">
      <alignment horizontal="center"/>
    </xf>
    <xf numFmtId="0" fontId="0" fillId="0" borderId="56" xfId="0" applyFont="1" applyBorder="1"/>
    <xf numFmtId="0" fontId="0" fillId="0" borderId="14" xfId="0" applyFont="1" applyBorder="1"/>
    <xf numFmtId="0" fontId="0" fillId="0" borderId="29" xfId="0" applyFont="1" applyBorder="1"/>
    <xf numFmtId="0" fontId="0" fillId="0" borderId="32" xfId="0" applyFont="1" applyBorder="1"/>
    <xf numFmtId="0" fontId="11" fillId="0" borderId="0" xfId="0" applyFont="1"/>
    <xf numFmtId="0" fontId="0" fillId="13" borderId="30" xfId="0" applyFill="1" applyBorder="1"/>
    <xf numFmtId="0" fontId="0" fillId="18" borderId="31" xfId="0" applyFont="1" applyFill="1" applyBorder="1"/>
    <xf numFmtId="0" fontId="0" fillId="12" borderId="30" xfId="0" applyFill="1" applyBorder="1"/>
    <xf numFmtId="0" fontId="0" fillId="12" borderId="51" xfId="0" applyFill="1" applyBorder="1"/>
    <xf numFmtId="0" fontId="0" fillId="15" borderId="49" xfId="0" applyFill="1" applyBorder="1"/>
    <xf numFmtId="0" fontId="0" fillId="17" borderId="30" xfId="0" applyFill="1" applyBorder="1"/>
    <xf numFmtId="0" fontId="0" fillId="17" borderId="31" xfId="0" applyFont="1" applyFill="1" applyBorder="1"/>
    <xf numFmtId="0" fontId="0" fillId="7" borderId="48" xfId="0" applyFill="1" applyBorder="1" applyAlignment="1">
      <alignment horizontal="right"/>
    </xf>
    <xf numFmtId="0" fontId="0" fillId="0" borderId="5" xfId="0" applyBorder="1"/>
    <xf numFmtId="0" fontId="12" fillId="0" borderId="33" xfId="0" applyFont="1" applyBorder="1"/>
    <xf numFmtId="0" fontId="2" fillId="0" borderId="0" xfId="0" applyFont="1" applyBorder="1"/>
    <xf numFmtId="0" fontId="13" fillId="0" borderId="33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46" xfId="0" applyFont="1" applyBorder="1"/>
    <xf numFmtId="0" fontId="13" fillId="0" borderId="34" xfId="0" applyFont="1" applyBorder="1"/>
    <xf numFmtId="0" fontId="13" fillId="0" borderId="32" xfId="0" applyFont="1" applyBorder="1"/>
    <xf numFmtId="0" fontId="14" fillId="0" borderId="15" xfId="0" applyFont="1" applyBorder="1"/>
    <xf numFmtId="0" fontId="13" fillId="0" borderId="0" xfId="0" applyFont="1"/>
    <xf numFmtId="0" fontId="3" fillId="0" borderId="0" xfId="0" applyFont="1" applyBorder="1"/>
    <xf numFmtId="0" fontId="3" fillId="0" borderId="0" xfId="0" quotePrefix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8" fillId="0" borderId="0" xfId="0" applyFont="1" applyAlignment="1">
      <alignment horizontal="left"/>
    </xf>
    <xf numFmtId="0" fontId="13" fillId="0" borderId="14" xfId="0" applyFont="1" applyBorder="1"/>
    <xf numFmtId="0" fontId="0" fillId="17" borderId="0" xfId="0" applyFill="1"/>
    <xf numFmtId="0" fontId="6" fillId="0" borderId="15" xfId="0" quotePrefix="1" applyFont="1" applyBorder="1"/>
    <xf numFmtId="0" fontId="16" fillId="0" borderId="15" xfId="0" applyFont="1" applyBorder="1"/>
    <xf numFmtId="0" fontId="18" fillId="0" borderId="0" xfId="0" applyFont="1" applyAlignment="1">
      <alignment horizontal="center"/>
    </xf>
    <xf numFmtId="0" fontId="2" fillId="0" borderId="0" xfId="0" applyFont="1"/>
    <xf numFmtId="0" fontId="6" fillId="17" borderId="15" xfId="0" applyFont="1" applyFill="1" applyBorder="1"/>
    <xf numFmtId="0" fontId="0" fillId="16" borderId="13" xfId="0" applyFill="1" applyBorder="1"/>
    <xf numFmtId="0" fontId="0" fillId="7" borderId="13" xfId="0" applyFont="1" applyFill="1" applyBorder="1"/>
    <xf numFmtId="0" fontId="0" fillId="7" borderId="13" xfId="0" applyFill="1" applyBorder="1"/>
    <xf numFmtId="0" fontId="0" fillId="16" borderId="15" xfId="0" applyFill="1" applyBorder="1"/>
    <xf numFmtId="0" fontId="0" fillId="7" borderId="15" xfId="0" applyFill="1" applyBorder="1"/>
    <xf numFmtId="0" fontId="0" fillId="16" borderId="32" xfId="0" applyFill="1" applyBorder="1" applyAlignment="1">
      <alignment horizontal="right"/>
    </xf>
    <xf numFmtId="0" fontId="0" fillId="7" borderId="32" xfId="0" applyFill="1" applyBorder="1" applyAlignment="1">
      <alignment horizontal="right"/>
    </xf>
    <xf numFmtId="0" fontId="3" fillId="0" borderId="58" xfId="0" applyFont="1" applyBorder="1"/>
    <xf numFmtId="0" fontId="3" fillId="0" borderId="61" xfId="0" applyFont="1" applyBorder="1"/>
    <xf numFmtId="0" fontId="0" fillId="17" borderId="33" xfId="0" applyFill="1" applyBorder="1"/>
    <xf numFmtId="0" fontId="2" fillId="17" borderId="37" xfId="0" applyFont="1" applyFill="1" applyBorder="1" applyAlignment="1">
      <alignment horizontal="right"/>
    </xf>
    <xf numFmtId="0" fontId="17" fillId="17" borderId="3" xfId="0" applyFont="1" applyFill="1" applyBorder="1"/>
    <xf numFmtId="0" fontId="0" fillId="0" borderId="0" xfId="0" quotePrefix="1" applyFill="1"/>
    <xf numFmtId="0" fontId="0" fillId="0" borderId="0" xfId="0" quotePrefix="1"/>
    <xf numFmtId="0" fontId="0" fillId="0" borderId="25" xfId="0" applyBorder="1" applyAlignment="1">
      <alignment horizontal="right"/>
    </xf>
    <xf numFmtId="0" fontId="0" fillId="17" borderId="32" xfId="0" applyFill="1" applyBorder="1"/>
    <xf numFmtId="0" fontId="0" fillId="17" borderId="46" xfId="0" applyFont="1" applyFill="1" applyBorder="1"/>
    <xf numFmtId="0" fontId="0" fillId="17" borderId="30" xfId="0" applyFont="1" applyFill="1" applyBorder="1"/>
    <xf numFmtId="0" fontId="0" fillId="17" borderId="34" xfId="0" applyFill="1" applyBorder="1"/>
    <xf numFmtId="0" fontId="10" fillId="17" borderId="15" xfId="0" applyFont="1" applyFill="1" applyBorder="1"/>
    <xf numFmtId="0" fontId="15" fillId="17" borderId="54" xfId="0" applyFont="1" applyFill="1" applyBorder="1"/>
    <xf numFmtId="0" fontId="12" fillId="17" borderId="49" xfId="0" applyFont="1" applyFill="1" applyBorder="1"/>
    <xf numFmtId="0" fontId="12" fillId="17" borderId="32" xfId="0" applyFont="1" applyFill="1" applyBorder="1"/>
    <xf numFmtId="0" fontId="12" fillId="17" borderId="57" xfId="0" applyFont="1" applyFill="1" applyBorder="1"/>
    <xf numFmtId="0" fontId="12" fillId="17" borderId="52" xfId="0" applyFont="1" applyFill="1" applyBorder="1"/>
    <xf numFmtId="0" fontId="12" fillId="17" borderId="60" xfId="0" applyFont="1" applyFill="1" applyBorder="1"/>
    <xf numFmtId="0" fontId="12" fillId="17" borderId="54" xfId="0" applyFont="1" applyFill="1" applyBorder="1"/>
    <xf numFmtId="0" fontId="19" fillId="17" borderId="54" xfId="0" applyFont="1" applyFill="1" applyBorder="1"/>
    <xf numFmtId="0" fontId="12" fillId="17" borderId="0" xfId="0" applyFont="1" applyFill="1"/>
    <xf numFmtId="0" fontId="0" fillId="0" borderId="12" xfId="0" applyBorder="1" applyAlignment="1">
      <alignment horizontal="right"/>
    </xf>
    <xf numFmtId="0" fontId="0" fillId="13" borderId="59" xfId="0" applyFont="1" applyFill="1" applyBorder="1"/>
    <xf numFmtId="0" fontId="0" fillId="7" borderId="28" xfId="0" applyFill="1" applyBorder="1"/>
    <xf numFmtId="0" fontId="0" fillId="7" borderId="25" xfId="0" applyFill="1" applyBorder="1"/>
    <xf numFmtId="0" fontId="0" fillId="7" borderId="62" xfId="0" applyFont="1" applyFill="1" applyBorder="1"/>
    <xf numFmtId="0" fontId="0" fillId="7" borderId="62" xfId="0" applyFill="1" applyBorder="1"/>
    <xf numFmtId="0" fontId="1" fillId="0" borderId="1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2" xfId="0" applyFont="1" applyBorder="1"/>
    <xf numFmtId="0" fontId="3" fillId="0" borderId="32" xfId="0" applyFont="1" applyBorder="1"/>
    <xf numFmtId="0" fontId="0" fillId="13" borderId="30" xfId="0" applyFont="1" applyFill="1" applyBorder="1"/>
    <xf numFmtId="0" fontId="0" fillId="12" borderId="30" xfId="0" applyFont="1" applyFill="1" applyBorder="1"/>
    <xf numFmtId="0" fontId="20" fillId="0" borderId="0" xfId="0" applyFont="1"/>
    <xf numFmtId="0" fontId="0" fillId="0" borderId="12" xfId="0" applyBorder="1"/>
    <xf numFmtId="0" fontId="2" fillId="0" borderId="29" xfId="0" applyFont="1" applyBorder="1" applyAlignment="1">
      <alignment vertical="distributed" wrapText="1"/>
    </xf>
    <xf numFmtId="0" fontId="2" fillId="0" borderId="32" xfId="0" applyFont="1" applyBorder="1" applyAlignment="1">
      <alignment vertical="distributed" wrapText="1"/>
    </xf>
    <xf numFmtId="0" fontId="2" fillId="0" borderId="35" xfId="0" applyFont="1" applyBorder="1" applyAlignment="1">
      <alignment vertical="distributed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0" fillId="13" borderId="0" xfId="0" applyFill="1" applyAlignment="1"/>
    <xf numFmtId="0" fontId="0" fillId="12" borderId="0" xfId="0" applyFill="1" applyAlignment="1"/>
    <xf numFmtId="0" fontId="2" fillId="0" borderId="41" xfId="0" applyFont="1" applyBorder="1" applyAlignment="1">
      <alignment horizontal="left" vertical="distributed" wrapText="1"/>
    </xf>
    <xf numFmtId="0" fontId="2" fillId="0" borderId="43" xfId="0" applyFont="1" applyBorder="1" applyAlignment="1">
      <alignment horizontal="left" vertical="distributed" wrapText="1"/>
    </xf>
    <xf numFmtId="0" fontId="2" fillId="0" borderId="30" xfId="0" applyFont="1" applyBorder="1" applyAlignment="1">
      <alignment horizontal="left" vertical="distributed" wrapText="1"/>
    </xf>
    <xf numFmtId="0" fontId="2" fillId="0" borderId="34" xfId="0" applyFont="1" applyBorder="1" applyAlignment="1">
      <alignment horizontal="left" vertical="distributed" wrapText="1"/>
    </xf>
    <xf numFmtId="0" fontId="2" fillId="0" borderId="18" xfId="0" applyFont="1" applyBorder="1" applyAlignment="1">
      <alignment horizontal="left" vertical="distributed" wrapText="1"/>
    </xf>
    <xf numFmtId="0" fontId="2" fillId="0" borderId="21" xfId="0" applyFont="1" applyBorder="1" applyAlignment="1">
      <alignment horizontal="left" vertical="distributed" wrapText="1"/>
    </xf>
    <xf numFmtId="0" fontId="2" fillId="0" borderId="9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50" xfId="0" applyFont="1" applyBorder="1" applyAlignment="1">
      <alignment horizontal="center" vertical="distributed" wrapText="1"/>
    </xf>
    <xf numFmtId="0" fontId="2" fillId="3" borderId="45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10" borderId="13" xfId="0" applyFont="1" applyFill="1" applyBorder="1" applyAlignment="1">
      <alignment horizontal="center"/>
    </xf>
    <xf numFmtId="0" fontId="0" fillId="10" borderId="14" xfId="0" applyFill="1" applyBorder="1" applyAlignment="1"/>
    <xf numFmtId="0" fontId="3" fillId="11" borderId="13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0" borderId="4" xfId="0" applyFont="1" applyBorder="1" applyAlignment="1">
      <alignment horizontal="left" vertical="distributed"/>
    </xf>
    <xf numFmtId="0" fontId="0" fillId="0" borderId="6" xfId="0" applyBorder="1" applyAlignment="1">
      <alignment horizontal="left" vertical="distributed"/>
    </xf>
    <xf numFmtId="0" fontId="0" fillId="0" borderId="11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0" fontId="0" fillId="0" borderId="17" xfId="0" applyBorder="1" applyAlignment="1">
      <alignment horizontal="left" vertical="distributed"/>
    </xf>
    <xf numFmtId="0" fontId="3" fillId="0" borderId="5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3" fillId="0" borderId="5" xfId="0" applyFont="1" applyBorder="1" applyAlignment="1">
      <alignment vertical="distributed"/>
    </xf>
    <xf numFmtId="0" fontId="0" fillId="0" borderId="12" xfId="0" applyBorder="1" applyAlignment="1">
      <alignment vertical="distributed"/>
    </xf>
    <xf numFmtId="0" fontId="0" fillId="0" borderId="2" xfId="0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22" xfId="0" applyBorder="1" applyAlignment="1">
      <alignment vertical="distributed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vertical="distributed" wrapText="1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distributed" wrapText="1"/>
    </xf>
    <xf numFmtId="0" fontId="2" fillId="0" borderId="3" xfId="0" applyFont="1" applyBorder="1" applyAlignment="1">
      <alignment horizontal="center" vertical="distributed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BBB59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view="pageBreakPreview" zoomScaleNormal="100" zoomScaleSheetLayoutView="100" workbookViewId="0">
      <selection activeCell="A2" sqref="A2"/>
    </sheetView>
  </sheetViews>
  <sheetFormatPr defaultRowHeight="14.25"/>
  <cols>
    <col min="1" max="1" width="3.375" style="2" customWidth="1"/>
    <col min="2" max="2" width="37.125" style="2" customWidth="1"/>
    <col min="3" max="9" width="9" style="2"/>
    <col min="10" max="10" width="15.625" style="2" customWidth="1"/>
    <col min="11" max="11" width="9.875" style="2" customWidth="1"/>
    <col min="12" max="12" width="16.375" style="2" customWidth="1"/>
    <col min="13" max="16384" width="9" style="2"/>
  </cols>
  <sheetData>
    <row r="1" spans="1:19" ht="14.25" customHeight="1">
      <c r="A1" s="2" t="s">
        <v>109</v>
      </c>
    </row>
    <row r="2" spans="1:19" ht="14.25" customHeight="1">
      <c r="A2" s="2" t="s">
        <v>177</v>
      </c>
    </row>
    <row r="3" spans="1:19" ht="14.25" customHeight="1">
      <c r="A3" s="2" t="s">
        <v>1</v>
      </c>
    </row>
    <row r="4" spans="1:19" ht="14.25" customHeight="1">
      <c r="A4" s="3" t="s">
        <v>66</v>
      </c>
      <c r="B4" s="1"/>
      <c r="C4" s="1"/>
    </row>
    <row r="5" spans="1:19" ht="8.25" customHeight="1"/>
    <row r="6" spans="1:19" ht="14.25" customHeight="1">
      <c r="A6" s="194" t="s">
        <v>71</v>
      </c>
      <c r="B6" s="194"/>
    </row>
    <row r="7" spans="1:19" ht="14.25" customHeight="1">
      <c r="A7" s="195" t="s">
        <v>67</v>
      </c>
      <c r="B7" s="195"/>
    </row>
    <row r="8" spans="1:19" ht="7.5" customHeight="1" thickBot="1"/>
    <row r="9" spans="1:19" ht="15" customHeight="1">
      <c r="A9" s="196" t="s">
        <v>2</v>
      </c>
      <c r="B9" s="197"/>
      <c r="C9" s="202" t="s">
        <v>3</v>
      </c>
      <c r="D9" s="205" t="s">
        <v>4</v>
      </c>
      <c r="E9" s="206"/>
      <c r="F9" s="206"/>
      <c r="G9" s="206"/>
      <c r="H9" s="206"/>
      <c r="I9" s="207"/>
      <c r="J9" s="182" t="s">
        <v>5</v>
      </c>
      <c r="K9" s="182" t="s">
        <v>6</v>
      </c>
      <c r="L9" s="185" t="s">
        <v>7</v>
      </c>
      <c r="M9" s="137"/>
      <c r="N9" s="137"/>
      <c r="O9" s="137"/>
      <c r="P9" s="137"/>
      <c r="Q9" s="137"/>
      <c r="R9" s="137"/>
      <c r="S9" s="137"/>
    </row>
    <row r="10" spans="1:19" ht="15" customHeight="1">
      <c r="A10" s="198"/>
      <c r="B10" s="199"/>
      <c r="C10" s="203"/>
      <c r="D10" s="188" t="s">
        <v>8</v>
      </c>
      <c r="E10" s="189"/>
      <c r="F10" s="190"/>
      <c r="G10" s="191" t="s">
        <v>9</v>
      </c>
      <c r="H10" s="192"/>
      <c r="I10" s="193"/>
      <c r="J10" s="183"/>
      <c r="K10" s="183"/>
      <c r="L10" s="186"/>
      <c r="M10" s="137"/>
      <c r="N10" s="137"/>
      <c r="O10" s="137"/>
      <c r="P10" s="137"/>
      <c r="Q10" s="137"/>
      <c r="R10" s="137"/>
      <c r="S10" s="137"/>
    </row>
    <row r="11" spans="1:19" ht="15.75" customHeight="1" thickBot="1">
      <c r="A11" s="200"/>
      <c r="B11" s="201"/>
      <c r="C11" s="204"/>
      <c r="D11" s="53" t="s">
        <v>10</v>
      </c>
      <c r="E11" s="51" t="s">
        <v>11</v>
      </c>
      <c r="F11" s="54" t="s">
        <v>12</v>
      </c>
      <c r="G11" s="50" t="s">
        <v>10</v>
      </c>
      <c r="H11" s="51" t="s">
        <v>11</v>
      </c>
      <c r="I11" s="52" t="s">
        <v>12</v>
      </c>
      <c r="J11" s="184"/>
      <c r="K11" s="184"/>
      <c r="L11" s="187"/>
      <c r="M11" s="137"/>
      <c r="N11" s="137"/>
      <c r="O11" s="137"/>
      <c r="P11" s="137"/>
      <c r="Q11" s="137"/>
      <c r="R11" s="137"/>
      <c r="S11" s="137"/>
    </row>
    <row r="12" spans="1:19" ht="14.25" customHeight="1">
      <c r="A12" s="43" t="s">
        <v>13</v>
      </c>
      <c r="B12" s="44" t="s">
        <v>14</v>
      </c>
      <c r="C12" s="11">
        <f>SUM(D12:E12,G12:H12)</f>
        <v>45</v>
      </c>
      <c r="D12" s="43">
        <v>15</v>
      </c>
      <c r="E12" s="12">
        <v>15</v>
      </c>
      <c r="F12" s="48">
        <v>2</v>
      </c>
      <c r="G12" s="43"/>
      <c r="H12" s="12">
        <v>15</v>
      </c>
      <c r="I12" s="10">
        <v>1</v>
      </c>
      <c r="J12" s="11" t="s">
        <v>144</v>
      </c>
      <c r="K12" s="11">
        <f>SUM(F12,I12)</f>
        <v>3</v>
      </c>
      <c r="L12" s="49" t="s">
        <v>127</v>
      </c>
    </row>
    <row r="13" spans="1:19" ht="15" customHeight="1">
      <c r="A13" s="27" t="s">
        <v>16</v>
      </c>
      <c r="B13" s="30" t="s">
        <v>17</v>
      </c>
      <c r="C13" s="11">
        <f t="shared" ref="C13:C37" si="0">SUM(D13:E13,G13:H13)</f>
        <v>30</v>
      </c>
      <c r="D13" s="27"/>
      <c r="E13" s="17">
        <v>30</v>
      </c>
      <c r="F13" s="35">
        <v>1</v>
      </c>
      <c r="G13" s="27"/>
      <c r="H13" s="17"/>
      <c r="I13" s="15"/>
      <c r="J13" s="16" t="s">
        <v>18</v>
      </c>
      <c r="K13" s="11">
        <f t="shared" ref="K13:K37" si="1">SUM(F13,I13)</f>
        <v>1</v>
      </c>
      <c r="L13" s="42" t="s">
        <v>72</v>
      </c>
    </row>
    <row r="14" spans="1:19" ht="28.5" customHeight="1">
      <c r="A14" s="27" t="s">
        <v>19</v>
      </c>
      <c r="B14" s="31" t="s">
        <v>20</v>
      </c>
      <c r="C14" s="11">
        <f t="shared" si="0"/>
        <v>45</v>
      </c>
      <c r="D14" s="27"/>
      <c r="E14" s="17">
        <v>15</v>
      </c>
      <c r="F14" s="35">
        <v>1</v>
      </c>
      <c r="G14" s="27">
        <v>15</v>
      </c>
      <c r="H14" s="17">
        <v>15</v>
      </c>
      <c r="I14" s="15">
        <v>1</v>
      </c>
      <c r="J14" s="16" t="s">
        <v>18</v>
      </c>
      <c r="K14" s="11">
        <f t="shared" si="1"/>
        <v>2</v>
      </c>
      <c r="L14" s="42" t="s">
        <v>126</v>
      </c>
    </row>
    <row r="15" spans="1:19" ht="14.25" customHeight="1">
      <c r="A15" s="27" t="s">
        <v>21</v>
      </c>
      <c r="B15" s="30" t="s">
        <v>22</v>
      </c>
      <c r="C15" s="11">
        <f t="shared" si="0"/>
        <v>15</v>
      </c>
      <c r="D15" s="27"/>
      <c r="E15" s="17"/>
      <c r="F15" s="35"/>
      <c r="G15" s="27"/>
      <c r="H15" s="17">
        <v>15</v>
      </c>
      <c r="I15" s="15">
        <v>1</v>
      </c>
      <c r="J15" s="16" t="s">
        <v>18</v>
      </c>
      <c r="K15" s="11">
        <f t="shared" si="1"/>
        <v>1</v>
      </c>
      <c r="L15" s="42" t="s">
        <v>23</v>
      </c>
    </row>
    <row r="16" spans="1:19" ht="14.25" customHeight="1">
      <c r="A16" s="27" t="s">
        <v>24</v>
      </c>
      <c r="B16" s="30" t="s">
        <v>25</v>
      </c>
      <c r="C16" s="11">
        <f t="shared" si="0"/>
        <v>240</v>
      </c>
      <c r="D16" s="27"/>
      <c r="E16" s="17">
        <v>120</v>
      </c>
      <c r="F16" s="35">
        <v>5</v>
      </c>
      <c r="G16" s="27"/>
      <c r="H16" s="17">
        <v>120</v>
      </c>
      <c r="I16" s="15">
        <v>5</v>
      </c>
      <c r="J16" s="16" t="s">
        <v>15</v>
      </c>
      <c r="K16" s="11">
        <f t="shared" si="1"/>
        <v>10</v>
      </c>
      <c r="L16" s="42" t="s">
        <v>128</v>
      </c>
    </row>
    <row r="17" spans="1:12" ht="14.25" customHeight="1">
      <c r="A17" s="15" t="s">
        <v>145</v>
      </c>
      <c r="B17" s="30" t="s">
        <v>146</v>
      </c>
      <c r="C17" s="11">
        <f t="shared" si="0"/>
        <v>15</v>
      </c>
      <c r="D17" s="30"/>
      <c r="E17" s="30">
        <v>15</v>
      </c>
      <c r="F17" s="30">
        <v>1</v>
      </c>
      <c r="G17" s="27"/>
      <c r="H17" s="30"/>
      <c r="I17" s="30"/>
      <c r="J17" s="16" t="s">
        <v>18</v>
      </c>
      <c r="K17" s="11">
        <f t="shared" si="1"/>
        <v>1</v>
      </c>
      <c r="L17" s="42" t="s">
        <v>147</v>
      </c>
    </row>
    <row r="18" spans="1:12" ht="14.25" customHeight="1">
      <c r="A18" s="14" t="s">
        <v>148</v>
      </c>
      <c r="B18" s="30" t="s">
        <v>27</v>
      </c>
      <c r="C18" s="11">
        <f t="shared" si="0"/>
        <v>30</v>
      </c>
      <c r="D18" s="27">
        <v>15</v>
      </c>
      <c r="E18" s="17"/>
      <c r="F18" s="35">
        <v>1</v>
      </c>
      <c r="G18" s="27">
        <v>15</v>
      </c>
      <c r="H18" s="17"/>
      <c r="I18" s="15">
        <v>1</v>
      </c>
      <c r="J18" s="16" t="s">
        <v>18</v>
      </c>
      <c r="K18" s="11">
        <f t="shared" si="1"/>
        <v>2</v>
      </c>
      <c r="L18" s="42" t="s">
        <v>129</v>
      </c>
    </row>
    <row r="19" spans="1:12" ht="14.25" customHeight="1">
      <c r="A19" s="14" t="s">
        <v>90</v>
      </c>
      <c r="B19" s="30" t="s">
        <v>31</v>
      </c>
      <c r="C19" s="11">
        <f t="shared" si="0"/>
        <v>30</v>
      </c>
      <c r="D19" s="27">
        <v>30</v>
      </c>
      <c r="E19" s="17"/>
      <c r="F19" s="35">
        <v>2</v>
      </c>
      <c r="G19" s="27"/>
      <c r="H19" s="17"/>
      <c r="I19" s="15"/>
      <c r="J19" s="16" t="s">
        <v>18</v>
      </c>
      <c r="K19" s="11">
        <f t="shared" si="1"/>
        <v>2</v>
      </c>
      <c r="L19" s="42" t="s">
        <v>32</v>
      </c>
    </row>
    <row r="20" spans="1:12" ht="14.25" customHeight="1">
      <c r="A20" s="14" t="s">
        <v>91</v>
      </c>
      <c r="B20" s="30" t="s">
        <v>34</v>
      </c>
      <c r="C20" s="11">
        <f t="shared" si="0"/>
        <v>60</v>
      </c>
      <c r="D20" s="27"/>
      <c r="E20" s="17">
        <v>30</v>
      </c>
      <c r="F20" s="35">
        <v>1</v>
      </c>
      <c r="G20" s="27"/>
      <c r="H20" s="17">
        <v>30</v>
      </c>
      <c r="I20" s="15">
        <v>1</v>
      </c>
      <c r="J20" s="16" t="s">
        <v>35</v>
      </c>
      <c r="K20" s="11">
        <f t="shared" si="1"/>
        <v>2</v>
      </c>
      <c r="L20" s="134" t="s">
        <v>50</v>
      </c>
    </row>
    <row r="21" spans="1:12" ht="14.25" customHeight="1">
      <c r="A21" s="14" t="s">
        <v>92</v>
      </c>
      <c r="B21" s="30" t="s">
        <v>39</v>
      </c>
      <c r="C21" s="11">
        <f t="shared" si="0"/>
        <v>45</v>
      </c>
      <c r="D21" s="27">
        <v>30</v>
      </c>
      <c r="E21" s="17"/>
      <c r="F21" s="35">
        <v>1</v>
      </c>
      <c r="G21" s="27"/>
      <c r="H21" s="120">
        <v>15</v>
      </c>
      <c r="I21" s="15">
        <v>1</v>
      </c>
      <c r="J21" s="16" t="s">
        <v>18</v>
      </c>
      <c r="K21" s="11">
        <f t="shared" si="1"/>
        <v>2</v>
      </c>
      <c r="L21" s="42" t="s">
        <v>83</v>
      </c>
    </row>
    <row r="22" spans="1:12" ht="14.25" customHeight="1">
      <c r="A22" s="14" t="s">
        <v>94</v>
      </c>
      <c r="B22" s="30" t="s">
        <v>40</v>
      </c>
      <c r="C22" s="11">
        <f t="shared" si="0"/>
        <v>30</v>
      </c>
      <c r="D22" s="27"/>
      <c r="E22" s="17">
        <v>30</v>
      </c>
      <c r="F22" s="35">
        <v>2</v>
      </c>
      <c r="G22" s="27"/>
      <c r="H22" s="17"/>
      <c r="I22" s="15"/>
      <c r="J22" s="16" t="s">
        <v>18</v>
      </c>
      <c r="K22" s="11">
        <f t="shared" si="1"/>
        <v>2</v>
      </c>
      <c r="L22" s="42" t="s">
        <v>41</v>
      </c>
    </row>
    <row r="23" spans="1:12" ht="14.25" customHeight="1">
      <c r="A23" s="14" t="s">
        <v>97</v>
      </c>
      <c r="B23" s="15" t="s">
        <v>149</v>
      </c>
      <c r="C23" s="11">
        <f t="shared" si="0"/>
        <v>30</v>
      </c>
      <c r="D23" s="27"/>
      <c r="E23" s="17"/>
      <c r="F23" s="35"/>
      <c r="G23" s="27">
        <v>30</v>
      </c>
      <c r="H23" s="17"/>
      <c r="I23" s="15">
        <v>2</v>
      </c>
      <c r="J23" s="16" t="s">
        <v>15</v>
      </c>
      <c r="K23" s="11">
        <f t="shared" si="1"/>
        <v>2</v>
      </c>
      <c r="L23" s="42" t="s">
        <v>162</v>
      </c>
    </row>
    <row r="24" spans="1:12" ht="14.25" customHeight="1">
      <c r="A24" s="14" t="s">
        <v>112</v>
      </c>
      <c r="B24" s="15" t="s">
        <v>151</v>
      </c>
      <c r="C24" s="11">
        <f t="shared" si="0"/>
        <v>30</v>
      </c>
      <c r="D24" s="27">
        <v>30</v>
      </c>
      <c r="E24" s="17"/>
      <c r="F24" s="35">
        <v>2</v>
      </c>
      <c r="G24" s="27"/>
      <c r="H24" s="17"/>
      <c r="I24" s="15"/>
      <c r="J24" s="16" t="s">
        <v>15</v>
      </c>
      <c r="K24" s="11">
        <f t="shared" si="1"/>
        <v>2</v>
      </c>
      <c r="L24" s="42" t="s">
        <v>163</v>
      </c>
    </row>
    <row r="25" spans="1:12" ht="14.25" customHeight="1">
      <c r="A25" s="14" t="s">
        <v>150</v>
      </c>
      <c r="B25" s="30" t="s">
        <v>37</v>
      </c>
      <c r="C25" s="11">
        <f t="shared" si="0"/>
        <v>150</v>
      </c>
      <c r="D25" s="27"/>
      <c r="E25" s="148">
        <v>75</v>
      </c>
      <c r="F25" s="35">
        <v>4</v>
      </c>
      <c r="G25" s="27"/>
      <c r="H25" s="148">
        <v>75</v>
      </c>
      <c r="I25" s="15">
        <v>5</v>
      </c>
      <c r="J25" s="16" t="s">
        <v>15</v>
      </c>
      <c r="K25" s="11">
        <f t="shared" si="1"/>
        <v>9</v>
      </c>
      <c r="L25" s="42" t="s">
        <v>130</v>
      </c>
    </row>
    <row r="26" spans="1:12" ht="14.25" customHeight="1">
      <c r="A26" s="14" t="s">
        <v>64</v>
      </c>
      <c r="B26" s="115" t="s">
        <v>152</v>
      </c>
      <c r="C26" s="11">
        <f t="shared" si="0"/>
        <v>60</v>
      </c>
      <c r="D26" s="27"/>
      <c r="E26" s="17">
        <v>30</v>
      </c>
      <c r="F26" s="35">
        <v>2</v>
      </c>
      <c r="G26" s="27"/>
      <c r="H26" s="17">
        <v>30</v>
      </c>
      <c r="I26" s="15">
        <v>2</v>
      </c>
      <c r="J26" s="16" t="s">
        <v>15</v>
      </c>
      <c r="K26" s="11">
        <f t="shared" si="1"/>
        <v>4</v>
      </c>
      <c r="L26" s="42" t="s">
        <v>161</v>
      </c>
    </row>
    <row r="27" spans="1:12" ht="14.25" customHeight="1">
      <c r="A27" s="14" t="s">
        <v>65</v>
      </c>
      <c r="B27" s="30" t="s">
        <v>29</v>
      </c>
      <c r="C27" s="11">
        <f t="shared" si="0"/>
        <v>30</v>
      </c>
      <c r="D27" s="27"/>
      <c r="E27" s="17"/>
      <c r="F27" s="35"/>
      <c r="G27" s="27"/>
      <c r="H27" s="17">
        <v>30</v>
      </c>
      <c r="I27" s="15">
        <v>2</v>
      </c>
      <c r="J27" s="16" t="s">
        <v>18</v>
      </c>
      <c r="K27" s="11">
        <f t="shared" si="1"/>
        <v>2</v>
      </c>
      <c r="L27" s="42" t="s">
        <v>30</v>
      </c>
    </row>
    <row r="28" spans="1:12" ht="14.25" customHeight="1">
      <c r="A28" s="109" t="s">
        <v>76</v>
      </c>
      <c r="B28" s="32" t="s">
        <v>175</v>
      </c>
      <c r="C28" s="11">
        <f t="shared" si="0"/>
        <v>60</v>
      </c>
      <c r="D28" s="36"/>
      <c r="E28" s="28">
        <v>30</v>
      </c>
      <c r="F28" s="37">
        <v>5</v>
      </c>
      <c r="G28" s="36"/>
      <c r="H28" s="28">
        <v>30</v>
      </c>
      <c r="I28" s="40">
        <v>8</v>
      </c>
      <c r="J28" s="45" t="s">
        <v>18</v>
      </c>
      <c r="K28" s="11">
        <f t="shared" si="1"/>
        <v>13</v>
      </c>
      <c r="L28" s="42" t="s">
        <v>165</v>
      </c>
    </row>
    <row r="29" spans="1:12" ht="14.25" customHeight="1">
      <c r="A29" s="111" t="s">
        <v>77</v>
      </c>
      <c r="B29" s="33" t="s">
        <v>42</v>
      </c>
      <c r="C29" s="11">
        <f t="shared" si="0"/>
        <v>30</v>
      </c>
      <c r="D29" s="38">
        <v>30</v>
      </c>
      <c r="E29" s="29"/>
      <c r="F29" s="39">
        <v>2</v>
      </c>
      <c r="G29" s="38"/>
      <c r="H29" s="29"/>
      <c r="I29" s="41"/>
      <c r="J29" s="46" t="s">
        <v>15</v>
      </c>
      <c r="K29" s="11">
        <f t="shared" si="1"/>
        <v>2</v>
      </c>
      <c r="L29" s="42" t="s">
        <v>135</v>
      </c>
    </row>
    <row r="30" spans="1:12" ht="14.25" customHeight="1">
      <c r="A30" s="111" t="s">
        <v>78</v>
      </c>
      <c r="B30" s="33" t="s">
        <v>86</v>
      </c>
      <c r="C30" s="11">
        <f t="shared" si="0"/>
        <v>30</v>
      </c>
      <c r="D30" s="38"/>
      <c r="E30" s="29"/>
      <c r="F30" s="39"/>
      <c r="G30" s="38"/>
      <c r="H30" s="29">
        <v>30</v>
      </c>
      <c r="I30" s="41">
        <v>2</v>
      </c>
      <c r="J30" s="46" t="s">
        <v>18</v>
      </c>
      <c r="K30" s="11">
        <f t="shared" si="1"/>
        <v>2</v>
      </c>
      <c r="L30" s="138" t="s">
        <v>137</v>
      </c>
    </row>
    <row r="31" spans="1:12" ht="14.25" customHeight="1">
      <c r="A31" s="111" t="s">
        <v>79</v>
      </c>
      <c r="B31" s="33" t="s">
        <v>69</v>
      </c>
      <c r="C31" s="153" t="s">
        <v>113</v>
      </c>
      <c r="D31" s="38"/>
      <c r="E31" s="29"/>
      <c r="F31" s="39"/>
      <c r="G31" s="38"/>
      <c r="H31" s="71" t="s">
        <v>113</v>
      </c>
      <c r="I31" s="41">
        <v>1</v>
      </c>
      <c r="J31" s="46" t="s">
        <v>35</v>
      </c>
      <c r="K31" s="11">
        <f t="shared" si="1"/>
        <v>1</v>
      </c>
      <c r="L31" s="138" t="s">
        <v>139</v>
      </c>
    </row>
    <row r="32" spans="1:12" ht="15" customHeight="1">
      <c r="A32" s="111" t="s">
        <v>80</v>
      </c>
      <c r="B32" s="33" t="s">
        <v>43</v>
      </c>
      <c r="C32" s="11">
        <f t="shared" si="0"/>
        <v>30</v>
      </c>
      <c r="D32" s="38">
        <v>30</v>
      </c>
      <c r="E32" s="29"/>
      <c r="F32" s="39">
        <v>2</v>
      </c>
      <c r="G32" s="38"/>
      <c r="H32" s="29"/>
      <c r="I32" s="41"/>
      <c r="J32" s="47" t="s">
        <v>88</v>
      </c>
      <c r="K32" s="11">
        <f t="shared" si="1"/>
        <v>2</v>
      </c>
      <c r="L32" s="138" t="s">
        <v>136</v>
      </c>
    </row>
    <row r="33" spans="1:12" ht="14.25" customHeight="1">
      <c r="A33" s="111" t="s">
        <v>81</v>
      </c>
      <c r="B33" s="33" t="s">
        <v>87</v>
      </c>
      <c r="C33" s="11">
        <f t="shared" si="0"/>
        <v>40</v>
      </c>
      <c r="D33" s="38"/>
      <c r="E33" s="29"/>
      <c r="F33" s="39"/>
      <c r="G33" s="38"/>
      <c r="H33" s="29">
        <v>40</v>
      </c>
      <c r="I33" s="41">
        <v>2</v>
      </c>
      <c r="J33" s="47" t="s">
        <v>18</v>
      </c>
      <c r="K33" s="11">
        <f t="shared" si="1"/>
        <v>2</v>
      </c>
      <c r="L33" s="138" t="s">
        <v>138</v>
      </c>
    </row>
    <row r="34" spans="1:12" ht="14.25" customHeight="1">
      <c r="A34" s="111" t="s">
        <v>110</v>
      </c>
      <c r="B34" s="34" t="s">
        <v>44</v>
      </c>
      <c r="C34" s="11">
        <f t="shared" si="0"/>
        <v>10</v>
      </c>
      <c r="D34" s="27"/>
      <c r="E34" s="17"/>
      <c r="F34" s="35"/>
      <c r="G34" s="27"/>
      <c r="H34" s="17">
        <v>10</v>
      </c>
      <c r="I34" s="15">
        <v>1</v>
      </c>
      <c r="J34" s="16" t="s">
        <v>45</v>
      </c>
      <c r="K34" s="11">
        <f t="shared" si="1"/>
        <v>1</v>
      </c>
      <c r="L34" s="42" t="s">
        <v>46</v>
      </c>
    </row>
    <row r="35" spans="1:12" ht="14.25" customHeight="1">
      <c r="A35" s="111" t="s">
        <v>111</v>
      </c>
      <c r="B35" s="34" t="s">
        <v>47</v>
      </c>
      <c r="C35" s="11">
        <f t="shared" si="0"/>
        <v>5</v>
      </c>
      <c r="D35" s="27"/>
      <c r="E35" s="17">
        <v>5</v>
      </c>
      <c r="F35" s="35">
        <v>1</v>
      </c>
      <c r="G35" s="27"/>
      <c r="H35" s="17"/>
      <c r="I35" s="15"/>
      <c r="J35" s="16" t="s">
        <v>35</v>
      </c>
      <c r="K35" s="11">
        <f t="shared" si="1"/>
        <v>1</v>
      </c>
      <c r="L35" s="42" t="s">
        <v>82</v>
      </c>
    </row>
    <row r="36" spans="1:12" ht="15" customHeight="1">
      <c r="A36" s="111" t="s">
        <v>153</v>
      </c>
      <c r="B36" s="34" t="s">
        <v>48</v>
      </c>
      <c r="C36" s="11">
        <f t="shared" si="0"/>
        <v>3</v>
      </c>
      <c r="D36" s="27"/>
      <c r="E36" s="17"/>
      <c r="F36" s="35"/>
      <c r="G36" s="27"/>
      <c r="H36" s="17">
        <v>3</v>
      </c>
      <c r="I36" s="15">
        <v>1</v>
      </c>
      <c r="J36" s="16" t="s">
        <v>35</v>
      </c>
      <c r="K36" s="11">
        <f t="shared" si="1"/>
        <v>1</v>
      </c>
      <c r="L36" s="42" t="s">
        <v>84</v>
      </c>
    </row>
    <row r="37" spans="1:12" ht="15.75" customHeight="1" thickBot="1">
      <c r="A37" s="111" t="s">
        <v>154</v>
      </c>
      <c r="B37" s="55" t="s">
        <v>49</v>
      </c>
      <c r="C37" s="11">
        <f t="shared" si="0"/>
        <v>2</v>
      </c>
      <c r="D37" s="57"/>
      <c r="E37" s="58"/>
      <c r="F37" s="59"/>
      <c r="G37" s="57"/>
      <c r="H37" s="58">
        <v>2</v>
      </c>
      <c r="I37" s="60">
        <v>1</v>
      </c>
      <c r="J37" s="56" t="s">
        <v>35</v>
      </c>
      <c r="K37" s="11">
        <f t="shared" si="1"/>
        <v>1</v>
      </c>
      <c r="L37" s="72" t="s">
        <v>85</v>
      </c>
    </row>
    <row r="38" spans="1:12" ht="15.75" thickBot="1">
      <c r="A38" s="20"/>
      <c r="B38" s="149" t="s">
        <v>115</v>
      </c>
      <c r="C38" s="150">
        <f>SUM(C12:C28)</f>
        <v>945</v>
      </c>
      <c r="D38" s="63">
        <f>SUM(D12:D37)</f>
        <v>180</v>
      </c>
      <c r="E38" s="64">
        <f>SUM(E12:E37)</f>
        <v>395</v>
      </c>
      <c r="F38" s="65">
        <f>SUM(F12:F28)</f>
        <v>30</v>
      </c>
      <c r="G38" s="63">
        <f>SUM(G12:G37)</f>
        <v>60</v>
      </c>
      <c r="H38" s="64">
        <f>SUM(H12:H37)</f>
        <v>460</v>
      </c>
      <c r="I38" s="66">
        <f>SUM(I12:I28)</f>
        <v>30</v>
      </c>
      <c r="J38" s="67" t="s">
        <v>50</v>
      </c>
      <c r="K38" s="62">
        <f>SUM(K12:K37)-K28</f>
        <v>60</v>
      </c>
      <c r="L38" s="68" t="s">
        <v>50</v>
      </c>
    </row>
    <row r="39" spans="1:12" ht="15" customHeight="1" thickBot="1">
      <c r="B39" s="149" t="s">
        <v>116</v>
      </c>
      <c r="C39" s="150">
        <f>SUM(C12:C27,C29:C37)</f>
        <v>1035</v>
      </c>
    </row>
    <row r="40" spans="1:12" ht="15" customHeight="1">
      <c r="B40" s="180" t="s">
        <v>174</v>
      </c>
    </row>
    <row r="41" spans="1:12" ht="14.25" customHeight="1">
      <c r="C41" s="119"/>
    </row>
    <row r="42" spans="1:12" ht="14.25" customHeight="1">
      <c r="A42" s="2" t="s">
        <v>51</v>
      </c>
      <c r="B42" s="2" t="s">
        <v>176</v>
      </c>
    </row>
    <row r="43" spans="1:12" ht="14.25" customHeight="1">
      <c r="A43" s="2" t="s">
        <v>52</v>
      </c>
      <c r="B43" s="2" t="s">
        <v>53</v>
      </c>
    </row>
    <row r="44" spans="1:12" ht="14.25" customHeight="1">
      <c r="B44" s="2" t="s">
        <v>54</v>
      </c>
    </row>
    <row r="45" spans="1:12" ht="15">
      <c r="B45" s="131" t="s">
        <v>117</v>
      </c>
      <c r="C45" s="136">
        <v>2400</v>
      </c>
      <c r="D45" s="69" t="s">
        <v>73</v>
      </c>
      <c r="E45" s="70">
        <f>C38</f>
        <v>945</v>
      </c>
      <c r="F45" s="69" t="s">
        <v>74</v>
      </c>
      <c r="G45" s="70">
        <f>'II rok'!C25</f>
        <v>690</v>
      </c>
      <c r="H45" s="69" t="s">
        <v>75</v>
      </c>
      <c r="I45" s="70">
        <f>'III rok'!C25</f>
        <v>810</v>
      </c>
    </row>
    <row r="46" spans="1:12" ht="15">
      <c r="B46" s="131" t="s">
        <v>118</v>
      </c>
      <c r="C46" s="136">
        <v>2430</v>
      </c>
      <c r="D46" s="69" t="s">
        <v>73</v>
      </c>
      <c r="E46" s="70">
        <f>C39</f>
        <v>1035</v>
      </c>
      <c r="F46" s="69" t="s">
        <v>74</v>
      </c>
      <c r="G46" s="70">
        <f>'II rok'!C26</f>
        <v>720</v>
      </c>
      <c r="H46" s="69" t="s">
        <v>75</v>
      </c>
      <c r="I46" s="70">
        <f>'III rok'!C26</f>
        <v>780</v>
      </c>
    </row>
  </sheetData>
  <autoFilter ref="A11:S37">
    <filterColumn colId="0" showButton="0"/>
  </autoFilter>
  <mergeCells count="10">
    <mergeCell ref="K9:K11"/>
    <mergeCell ref="L9:L11"/>
    <mergeCell ref="D10:F10"/>
    <mergeCell ref="G10:I10"/>
    <mergeCell ref="A6:B6"/>
    <mergeCell ref="A7:B7"/>
    <mergeCell ref="A9:B11"/>
    <mergeCell ref="C9:C11"/>
    <mergeCell ref="D9:I9"/>
    <mergeCell ref="J9:J11"/>
  </mergeCells>
  <pageMargins left="0.7" right="0.7" top="0.75" bottom="0.75" header="0.51180555555555496" footer="0.51180555555555496"/>
  <pageSetup paperSize="9" scale="83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SheetLayoutView="100" zoomScalePageLayoutView="96" workbookViewId="0">
      <selection activeCell="A3" sqref="A3"/>
    </sheetView>
  </sheetViews>
  <sheetFormatPr defaultRowHeight="14.25"/>
  <cols>
    <col min="1" max="1" width="3.875"/>
    <col min="2" max="2" width="35.625"/>
    <col min="3" max="3" width="10.25"/>
    <col min="4" max="4" width="8.25"/>
    <col min="5" max="9" width="8.625"/>
    <col min="10" max="10" width="13.75"/>
    <col min="11" max="11" width="7.75"/>
    <col min="12" max="12" width="16"/>
    <col min="13" max="1025" width="8.625"/>
  </cols>
  <sheetData>
    <row r="1" spans="1:12" ht="14.25" customHeight="1">
      <c r="A1" s="2" t="s">
        <v>109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151" t="str">
        <f>'I rok'!A2</f>
        <v>na rok akad. 2016/2017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>
      <c r="A3" s="5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>
      <c r="A4" s="4" t="s">
        <v>70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2" customFormat="1" ht="14.25" customHeight="1"/>
    <row r="6" spans="1:12" s="2" customFormat="1" ht="14.25" customHeight="1">
      <c r="A6" s="194" t="s">
        <v>71</v>
      </c>
      <c r="B6" s="194"/>
    </row>
    <row r="7" spans="1:12" ht="14.25" customHeight="1">
      <c r="A7" s="195" t="s">
        <v>67</v>
      </c>
      <c r="B7" s="19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>
      <c r="A9" s="216" t="s">
        <v>2</v>
      </c>
      <c r="B9" s="217"/>
      <c r="C9" s="222" t="s">
        <v>68</v>
      </c>
      <c r="D9" s="225" t="s">
        <v>4</v>
      </c>
      <c r="E9" s="226"/>
      <c r="F9" s="226"/>
      <c r="G9" s="227"/>
      <c r="H9" s="227"/>
      <c r="I9" s="228"/>
      <c r="J9" s="229" t="s">
        <v>5</v>
      </c>
      <c r="K9" s="232" t="s">
        <v>6</v>
      </c>
      <c r="L9" s="208" t="s">
        <v>7</v>
      </c>
    </row>
    <row r="10" spans="1:12" ht="15" customHeight="1">
      <c r="A10" s="218"/>
      <c r="B10" s="219"/>
      <c r="C10" s="223"/>
      <c r="D10" s="211" t="s">
        <v>55</v>
      </c>
      <c r="E10" s="212"/>
      <c r="F10" s="212"/>
      <c r="G10" s="213" t="s">
        <v>56</v>
      </c>
      <c r="H10" s="214"/>
      <c r="I10" s="215"/>
      <c r="J10" s="230"/>
      <c r="K10" s="233"/>
      <c r="L10" s="209"/>
    </row>
    <row r="11" spans="1:12" ht="15.75" customHeight="1" thickBot="1">
      <c r="A11" s="220"/>
      <c r="B11" s="221"/>
      <c r="C11" s="224"/>
      <c r="D11" s="6" t="s">
        <v>10</v>
      </c>
      <c r="E11" s="7" t="s">
        <v>11</v>
      </c>
      <c r="F11" s="8" t="s">
        <v>12</v>
      </c>
      <c r="G11" s="6" t="s">
        <v>10</v>
      </c>
      <c r="H11" s="7" t="s">
        <v>11</v>
      </c>
      <c r="I11" s="9" t="s">
        <v>12</v>
      </c>
      <c r="J11" s="231"/>
      <c r="K11" s="234"/>
      <c r="L11" s="210"/>
    </row>
    <row r="12" spans="1:12" ht="14.25" customHeight="1">
      <c r="A12" s="75" t="s">
        <v>13</v>
      </c>
      <c r="B12" s="77" t="s">
        <v>14</v>
      </c>
      <c r="C12" s="117">
        <f>SUM(D12:E12,G12:H12)</f>
        <v>45</v>
      </c>
      <c r="D12" s="80">
        <v>15</v>
      </c>
      <c r="E12" s="76">
        <v>15</v>
      </c>
      <c r="F12" s="77">
        <v>4</v>
      </c>
      <c r="G12" s="75"/>
      <c r="H12" s="76">
        <v>15</v>
      </c>
      <c r="I12" s="91">
        <v>2</v>
      </c>
      <c r="J12" s="89" t="s">
        <v>15</v>
      </c>
      <c r="K12" s="117">
        <f>SUM(F12,I12)</f>
        <v>6</v>
      </c>
      <c r="L12" s="85" t="s">
        <v>131</v>
      </c>
    </row>
    <row r="13" spans="1:12" ht="28.5" customHeight="1">
      <c r="A13" s="14" t="s">
        <v>16</v>
      </c>
      <c r="B13" s="19" t="s">
        <v>57</v>
      </c>
      <c r="C13" s="16">
        <f t="shared" ref="C13:C23" si="0">SUM(D13:E13,G13:H13)</f>
        <v>30</v>
      </c>
      <c r="D13" s="81"/>
      <c r="E13" s="17"/>
      <c r="F13" s="15"/>
      <c r="G13" s="14"/>
      <c r="H13" s="17">
        <v>30</v>
      </c>
      <c r="I13" s="18">
        <v>2</v>
      </c>
      <c r="J13" s="16" t="s">
        <v>18</v>
      </c>
      <c r="K13" s="56">
        <f t="shared" ref="K13:K24" si="1">SUM(F13,I13)</f>
        <v>2</v>
      </c>
      <c r="L13" s="86" t="s">
        <v>58</v>
      </c>
    </row>
    <row r="14" spans="1:12" ht="28.5" customHeight="1">
      <c r="A14" s="14" t="s">
        <v>19</v>
      </c>
      <c r="B14" s="19" t="s">
        <v>20</v>
      </c>
      <c r="C14" s="16">
        <f t="shared" si="0"/>
        <v>45</v>
      </c>
      <c r="D14" s="81">
        <v>15</v>
      </c>
      <c r="E14" s="17">
        <v>15</v>
      </c>
      <c r="F14" s="15">
        <v>4</v>
      </c>
      <c r="G14" s="14"/>
      <c r="H14" s="17">
        <v>15</v>
      </c>
      <c r="I14" s="18">
        <v>2</v>
      </c>
      <c r="J14" s="16" t="s">
        <v>15</v>
      </c>
      <c r="K14" s="56">
        <f t="shared" si="1"/>
        <v>6</v>
      </c>
      <c r="L14" s="126" t="s">
        <v>168</v>
      </c>
    </row>
    <row r="15" spans="1:12" ht="14.25" customHeight="1">
      <c r="A15" s="14" t="s">
        <v>21</v>
      </c>
      <c r="B15" s="15" t="s">
        <v>59</v>
      </c>
      <c r="C15" s="16">
        <f t="shared" si="0"/>
        <v>30</v>
      </c>
      <c r="D15" s="81"/>
      <c r="E15" s="17"/>
      <c r="F15" s="15"/>
      <c r="G15" s="14"/>
      <c r="H15" s="17">
        <v>30</v>
      </c>
      <c r="I15" s="18">
        <v>2</v>
      </c>
      <c r="J15" s="16" t="s">
        <v>18</v>
      </c>
      <c r="K15" s="56">
        <f t="shared" si="1"/>
        <v>2</v>
      </c>
      <c r="L15" s="86" t="s">
        <v>60</v>
      </c>
    </row>
    <row r="16" spans="1:12" ht="14.25" customHeight="1">
      <c r="A16" s="14" t="s">
        <v>24</v>
      </c>
      <c r="B16" s="15" t="s">
        <v>25</v>
      </c>
      <c r="C16" s="16">
        <f t="shared" si="0"/>
        <v>210</v>
      </c>
      <c r="D16" s="81"/>
      <c r="E16" s="17">
        <v>120</v>
      </c>
      <c r="F16" s="15">
        <v>8</v>
      </c>
      <c r="G16" s="14"/>
      <c r="H16" s="118">
        <v>90</v>
      </c>
      <c r="I16" s="18">
        <v>6</v>
      </c>
      <c r="J16" s="16" t="s">
        <v>15</v>
      </c>
      <c r="K16" s="56">
        <f t="shared" si="1"/>
        <v>14</v>
      </c>
      <c r="L16" s="86" t="s">
        <v>132</v>
      </c>
    </row>
    <row r="17" spans="1:13" s="127" customFormat="1" ht="14.25" customHeight="1">
      <c r="A17" s="121" t="s">
        <v>26</v>
      </c>
      <c r="B17" s="122" t="s">
        <v>61</v>
      </c>
      <c r="C17" s="16">
        <f t="shared" si="0"/>
        <v>30</v>
      </c>
      <c r="D17" s="123"/>
      <c r="E17" s="120"/>
      <c r="F17" s="122"/>
      <c r="G17" s="121"/>
      <c r="H17" s="120">
        <v>30</v>
      </c>
      <c r="I17" s="124">
        <v>2</v>
      </c>
      <c r="J17" s="125" t="s">
        <v>18</v>
      </c>
      <c r="K17" s="56">
        <f t="shared" si="1"/>
        <v>2</v>
      </c>
      <c r="L17" s="126" t="s">
        <v>62</v>
      </c>
    </row>
    <row r="18" spans="1:13" s="2" customFormat="1" ht="28.5">
      <c r="A18" s="14" t="s">
        <v>28</v>
      </c>
      <c r="B18" s="19" t="s">
        <v>89</v>
      </c>
      <c r="C18" s="16">
        <f t="shared" si="0"/>
        <v>30</v>
      </c>
      <c r="D18" s="81"/>
      <c r="E18" s="17"/>
      <c r="F18" s="15"/>
      <c r="G18" s="14">
        <v>30</v>
      </c>
      <c r="H18" s="17"/>
      <c r="I18" s="18">
        <v>2</v>
      </c>
      <c r="J18" s="73" t="s">
        <v>18</v>
      </c>
      <c r="K18" s="16">
        <f t="shared" si="1"/>
        <v>2</v>
      </c>
      <c r="L18" s="86" t="s">
        <v>114</v>
      </c>
    </row>
    <row r="19" spans="1:13" s="2" customFormat="1" ht="15">
      <c r="A19" s="109" t="s">
        <v>90</v>
      </c>
      <c r="B19" s="110" t="s">
        <v>38</v>
      </c>
      <c r="C19" s="16">
        <f t="shared" si="0"/>
        <v>60</v>
      </c>
      <c r="D19" s="82"/>
      <c r="E19" s="74">
        <v>30</v>
      </c>
      <c r="F19" s="79">
        <v>4</v>
      </c>
      <c r="G19" s="92"/>
      <c r="H19" s="74">
        <v>30</v>
      </c>
      <c r="I19" s="93">
        <v>3</v>
      </c>
      <c r="J19" s="90" t="s">
        <v>18</v>
      </c>
      <c r="K19" s="11">
        <f t="shared" si="1"/>
        <v>7</v>
      </c>
      <c r="L19" s="42" t="s">
        <v>166</v>
      </c>
    </row>
    <row r="20" spans="1:13" s="2" customFormat="1">
      <c r="A20" s="114" t="s">
        <v>91</v>
      </c>
      <c r="B20" s="115" t="s">
        <v>63</v>
      </c>
      <c r="C20" s="16">
        <f t="shared" si="0"/>
        <v>60</v>
      </c>
      <c r="D20" s="83"/>
      <c r="E20" s="17">
        <v>30</v>
      </c>
      <c r="F20" s="30">
        <v>3</v>
      </c>
      <c r="G20" s="27"/>
      <c r="H20" s="17">
        <v>30</v>
      </c>
      <c r="I20" s="18">
        <v>3</v>
      </c>
      <c r="J20" s="16" t="s">
        <v>15</v>
      </c>
      <c r="K20" s="11">
        <f t="shared" si="1"/>
        <v>6</v>
      </c>
      <c r="L20" s="87" t="s">
        <v>133</v>
      </c>
    </row>
    <row r="21" spans="1:13" s="133" customFormat="1">
      <c r="A21" s="114" t="s">
        <v>92</v>
      </c>
      <c r="B21" s="115" t="s">
        <v>37</v>
      </c>
      <c r="C21" s="154">
        <f t="shared" si="0"/>
        <v>150</v>
      </c>
      <c r="D21" s="155"/>
      <c r="E21" s="148">
        <v>75</v>
      </c>
      <c r="F21" s="115">
        <v>7</v>
      </c>
      <c r="G21" s="156"/>
      <c r="H21" s="148">
        <v>75</v>
      </c>
      <c r="I21" s="157">
        <v>6</v>
      </c>
      <c r="J21" s="154" t="s">
        <v>15</v>
      </c>
      <c r="K21" s="11">
        <f t="shared" si="1"/>
        <v>13</v>
      </c>
      <c r="L21" s="158" t="s">
        <v>134</v>
      </c>
    </row>
    <row r="22" spans="1:13" s="2" customFormat="1">
      <c r="A22" s="111" t="s">
        <v>94</v>
      </c>
      <c r="B22" s="33" t="s">
        <v>93</v>
      </c>
      <c r="C22" s="16">
        <f t="shared" si="0"/>
        <v>30</v>
      </c>
      <c r="D22" s="84">
        <v>30</v>
      </c>
      <c r="E22" s="29"/>
      <c r="F22" s="78">
        <v>2</v>
      </c>
      <c r="G22" s="38"/>
      <c r="H22" s="29"/>
      <c r="I22" s="94"/>
      <c r="J22" s="46" t="s">
        <v>15</v>
      </c>
      <c r="K22" s="11">
        <f t="shared" si="1"/>
        <v>2</v>
      </c>
      <c r="L22" s="158" t="s">
        <v>140</v>
      </c>
    </row>
    <row r="23" spans="1:13" s="2" customFormat="1">
      <c r="A23" s="111" t="s">
        <v>97</v>
      </c>
      <c r="B23" s="33" t="s">
        <v>95</v>
      </c>
      <c r="C23" s="16">
        <f t="shared" si="0"/>
        <v>60</v>
      </c>
      <c r="D23" s="84"/>
      <c r="E23" s="29">
        <v>30</v>
      </c>
      <c r="F23" s="78">
        <v>2</v>
      </c>
      <c r="G23" s="38"/>
      <c r="H23" s="29">
        <v>30</v>
      </c>
      <c r="I23" s="94">
        <v>2</v>
      </c>
      <c r="J23" s="46" t="s">
        <v>96</v>
      </c>
      <c r="K23" s="11">
        <f t="shared" si="1"/>
        <v>4</v>
      </c>
      <c r="L23" s="158" t="s">
        <v>141</v>
      </c>
    </row>
    <row r="24" spans="1:13" ht="14.25" customHeight="1" thickBot="1">
      <c r="A24" s="112" t="s">
        <v>112</v>
      </c>
      <c r="B24" s="113" t="s">
        <v>98</v>
      </c>
      <c r="C24" s="168" t="s">
        <v>113</v>
      </c>
      <c r="D24" s="95"/>
      <c r="E24" s="96"/>
      <c r="F24" s="97"/>
      <c r="G24" s="98"/>
      <c r="H24" s="116" t="s">
        <v>113</v>
      </c>
      <c r="I24" s="99">
        <v>1</v>
      </c>
      <c r="J24" s="100" t="s">
        <v>35</v>
      </c>
      <c r="K24" s="181">
        <f t="shared" si="1"/>
        <v>1</v>
      </c>
      <c r="L24" s="159" t="s">
        <v>164</v>
      </c>
    </row>
    <row r="25" spans="1:13" ht="14.25" customHeight="1" thickBot="1">
      <c r="A25" s="20"/>
      <c r="B25" s="61" t="s">
        <v>115</v>
      </c>
      <c r="C25" s="21">
        <f>SUM(C12:C21)</f>
        <v>690</v>
      </c>
      <c r="D25" s="146">
        <f>SUM(D12:D21)</f>
        <v>30</v>
      </c>
      <c r="E25" s="23">
        <f>SUM(E12:E21)</f>
        <v>285</v>
      </c>
      <c r="F25" s="24">
        <f>SUM(F12:F24)-F19</f>
        <v>30</v>
      </c>
      <c r="G25" s="22">
        <f t="shared" ref="G25:H25" si="2">SUM(G12:G24)</f>
        <v>30</v>
      </c>
      <c r="H25" s="23">
        <f t="shared" si="2"/>
        <v>375</v>
      </c>
      <c r="I25" s="24">
        <f>SUM(I12:I24)-I19</f>
        <v>30</v>
      </c>
      <c r="J25" s="25" t="s">
        <v>50</v>
      </c>
      <c r="K25" s="26">
        <f>SUM(K12:K24)-K19</f>
        <v>60</v>
      </c>
      <c r="L25" s="101" t="s">
        <v>50</v>
      </c>
      <c r="M25">
        <f>SUM(D25:E25,G25:H25)</f>
        <v>720</v>
      </c>
    </row>
    <row r="26" spans="1:13" s="2" customFormat="1" ht="14.25" customHeight="1" thickBot="1">
      <c r="B26" s="61" t="s">
        <v>116</v>
      </c>
      <c r="C26" s="21">
        <f>SUM(C12:C18,C20:C24)</f>
        <v>720</v>
      </c>
      <c r="D26" s="128"/>
      <c r="E26" s="128"/>
      <c r="F26" s="128"/>
      <c r="G26" s="128"/>
      <c r="H26" s="128"/>
      <c r="I26" s="128"/>
      <c r="J26" s="129"/>
      <c r="K26" s="128"/>
      <c r="L26" s="130"/>
    </row>
    <row r="27" spans="1:13" ht="14.25" customHeight="1">
      <c r="F27">
        <f>SUM(F12:F21)</f>
        <v>30</v>
      </c>
      <c r="I27">
        <f>SUM(I12:I21)</f>
        <v>30</v>
      </c>
      <c r="K27">
        <f>SUM(K12:K24)</f>
        <v>67</v>
      </c>
    </row>
    <row r="28" spans="1:13" ht="15" customHeight="1"/>
  </sheetData>
  <autoFilter ref="A11:L25">
    <filterColumn colId="0" showButton="0"/>
  </autoFilter>
  <mergeCells count="10">
    <mergeCell ref="A7:B7"/>
    <mergeCell ref="A6:B6"/>
    <mergeCell ref="L9:L11"/>
    <mergeCell ref="D10:F10"/>
    <mergeCell ref="G10:I10"/>
    <mergeCell ref="A9:B11"/>
    <mergeCell ref="C9:C11"/>
    <mergeCell ref="D9:I9"/>
    <mergeCell ref="J9:J11"/>
    <mergeCell ref="K9:K11"/>
  </mergeCells>
  <pageMargins left="0.7" right="0.7" top="0.75" bottom="0.75" header="0.51180555555555496" footer="0.51180555555555496"/>
  <pageSetup paperSize="9" scale="87" firstPageNumber="0" fitToHeight="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workbookViewId="0">
      <selection activeCell="A3" sqref="A3"/>
    </sheetView>
  </sheetViews>
  <sheetFormatPr defaultRowHeight="14.25"/>
  <cols>
    <col min="1" max="1" width="3.875"/>
    <col min="2" max="2" width="35.625"/>
    <col min="3" max="3" width="10.25"/>
    <col min="4" max="4" width="8.25"/>
    <col min="5" max="9" width="8.625"/>
    <col min="10" max="10" width="13.75"/>
    <col min="11" max="11" width="7.75" customWidth="1"/>
    <col min="12" max="12" width="14.875"/>
    <col min="13" max="1025" width="8.625"/>
  </cols>
  <sheetData>
    <row r="1" spans="1:12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152" t="str">
        <f>'I rok'!A2</f>
        <v>na rok akad. 2016/2017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>
      <c r="A4" s="3" t="s">
        <v>99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2" customFormat="1" ht="14.25" customHeight="1"/>
    <row r="6" spans="1:12" s="2" customFormat="1" ht="14.25" customHeight="1">
      <c r="A6" s="194" t="s">
        <v>71</v>
      </c>
      <c r="B6" s="194"/>
    </row>
    <row r="7" spans="1:12" s="2" customFormat="1" ht="14.25" customHeight="1">
      <c r="A7" s="195" t="s">
        <v>67</v>
      </c>
      <c r="B7" s="195"/>
    </row>
    <row r="8" spans="1:12" ht="14.25" hidden="1" customHeight="1">
      <c r="A8" s="195" t="s">
        <v>67</v>
      </c>
      <c r="B8" s="19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 customHeight="1" thickBot="1">
      <c r="A10" s="240" t="s">
        <v>2</v>
      </c>
      <c r="B10" s="240"/>
      <c r="C10" s="241" t="s">
        <v>3</v>
      </c>
      <c r="D10" s="235" t="s">
        <v>4</v>
      </c>
      <c r="E10" s="235"/>
      <c r="F10" s="235"/>
      <c r="G10" s="235"/>
      <c r="H10" s="235"/>
      <c r="I10" s="235"/>
      <c r="J10" s="236" t="s">
        <v>5</v>
      </c>
      <c r="K10" s="236" t="s">
        <v>6</v>
      </c>
      <c r="L10" s="237" t="s">
        <v>7</v>
      </c>
    </row>
    <row r="11" spans="1:12" ht="15" customHeight="1" thickBot="1">
      <c r="A11" s="240"/>
      <c r="B11" s="240"/>
      <c r="C11" s="241"/>
      <c r="D11" s="238" t="s">
        <v>100</v>
      </c>
      <c r="E11" s="238"/>
      <c r="F11" s="238"/>
      <c r="G11" s="239" t="s">
        <v>101</v>
      </c>
      <c r="H11" s="239"/>
      <c r="I11" s="239"/>
      <c r="J11" s="236"/>
      <c r="K11" s="236"/>
      <c r="L11" s="237"/>
    </row>
    <row r="12" spans="1:12" ht="15.75" customHeight="1" thickBot="1">
      <c r="A12" s="240"/>
      <c r="B12" s="240"/>
      <c r="C12" s="241"/>
      <c r="D12" s="103" t="s">
        <v>10</v>
      </c>
      <c r="E12" s="103" t="s">
        <v>11</v>
      </c>
      <c r="F12" s="103" t="s">
        <v>12</v>
      </c>
      <c r="G12" s="103" t="s">
        <v>10</v>
      </c>
      <c r="H12" s="103" t="s">
        <v>11</v>
      </c>
      <c r="I12" s="103" t="s">
        <v>12</v>
      </c>
      <c r="J12" s="236"/>
      <c r="K12" s="236"/>
      <c r="L12" s="237"/>
    </row>
    <row r="13" spans="1:12" ht="14.25" customHeight="1">
      <c r="A13" s="43" t="s">
        <v>13</v>
      </c>
      <c r="B13" s="44" t="s">
        <v>14</v>
      </c>
      <c r="C13" s="11">
        <f>SUM(D13:E13,G13:H13)</f>
        <v>60</v>
      </c>
      <c r="D13" s="104">
        <v>30</v>
      </c>
      <c r="E13" s="89">
        <v>30</v>
      </c>
      <c r="F13" s="106">
        <v>2</v>
      </c>
      <c r="G13" s="106"/>
      <c r="H13" s="89"/>
      <c r="I13" s="89"/>
      <c r="J13" s="13" t="s">
        <v>15</v>
      </c>
      <c r="K13" s="11">
        <f>SUM(F13+I13)</f>
        <v>2</v>
      </c>
      <c r="L13" s="102" t="s">
        <v>102</v>
      </c>
    </row>
    <row r="14" spans="1:12" ht="28.5" customHeight="1">
      <c r="A14" s="27" t="s">
        <v>16</v>
      </c>
      <c r="B14" s="31" t="s">
        <v>20</v>
      </c>
      <c r="C14" s="11">
        <f t="shared" ref="C14:C19" si="0">SUM(D14:E14,G14:H14)</f>
        <v>60</v>
      </c>
      <c r="D14" s="105">
        <v>15</v>
      </c>
      <c r="E14" s="16">
        <v>15</v>
      </c>
      <c r="F14" s="107">
        <v>2</v>
      </c>
      <c r="G14" s="107">
        <v>15</v>
      </c>
      <c r="H14" s="16">
        <v>15</v>
      </c>
      <c r="I14" s="16">
        <v>2</v>
      </c>
      <c r="J14" s="88" t="s">
        <v>15</v>
      </c>
      <c r="K14" s="11">
        <f t="shared" ref="K14:K24" si="1">SUM(F14+I14)</f>
        <v>4</v>
      </c>
      <c r="L14" s="135" t="s">
        <v>169</v>
      </c>
    </row>
    <row r="15" spans="1:12" ht="14.25" customHeight="1">
      <c r="A15" s="27" t="s">
        <v>19</v>
      </c>
      <c r="B15" s="31" t="s">
        <v>103</v>
      </c>
      <c r="C15" s="11">
        <f t="shared" si="0"/>
        <v>60</v>
      </c>
      <c r="D15" s="132">
        <v>30</v>
      </c>
      <c r="E15" s="125"/>
      <c r="F15" s="125">
        <v>2</v>
      </c>
      <c r="G15" s="125"/>
      <c r="H15" s="125">
        <v>30</v>
      </c>
      <c r="I15" s="125">
        <v>2</v>
      </c>
      <c r="J15" s="88" t="s">
        <v>15</v>
      </c>
      <c r="K15" s="11">
        <f t="shared" si="1"/>
        <v>4</v>
      </c>
      <c r="L15" s="87" t="s">
        <v>121</v>
      </c>
    </row>
    <row r="16" spans="1:12" ht="14.25" customHeight="1">
      <c r="A16" s="27" t="s">
        <v>21</v>
      </c>
      <c r="B16" s="30" t="s">
        <v>25</v>
      </c>
      <c r="C16" s="11">
        <f t="shared" si="0"/>
        <v>180</v>
      </c>
      <c r="D16" s="105"/>
      <c r="E16" s="16">
        <v>90</v>
      </c>
      <c r="F16" s="107">
        <v>4</v>
      </c>
      <c r="G16" s="107"/>
      <c r="H16" s="16">
        <v>90</v>
      </c>
      <c r="I16" s="16">
        <v>6</v>
      </c>
      <c r="J16" s="88" t="s">
        <v>15</v>
      </c>
      <c r="K16" s="11">
        <f t="shared" si="1"/>
        <v>10</v>
      </c>
      <c r="L16" s="87" t="s">
        <v>122</v>
      </c>
    </row>
    <row r="17" spans="1:13" ht="28.5" customHeight="1">
      <c r="A17" s="27" t="s">
        <v>24</v>
      </c>
      <c r="B17" s="31" t="s">
        <v>104</v>
      </c>
      <c r="C17" s="11">
        <f t="shared" si="0"/>
        <v>30</v>
      </c>
      <c r="D17" s="105"/>
      <c r="E17" s="16"/>
      <c r="F17" s="107"/>
      <c r="G17" s="107"/>
      <c r="H17" s="16">
        <v>30</v>
      </c>
      <c r="I17" s="16">
        <v>2</v>
      </c>
      <c r="J17" s="88" t="s">
        <v>18</v>
      </c>
      <c r="K17" s="11">
        <f t="shared" si="1"/>
        <v>2</v>
      </c>
      <c r="L17" s="87" t="s">
        <v>105</v>
      </c>
    </row>
    <row r="18" spans="1:13" ht="14.25" customHeight="1">
      <c r="A18" s="27" t="s">
        <v>26</v>
      </c>
      <c r="B18" s="30" t="s">
        <v>106</v>
      </c>
      <c r="C18" s="11">
        <f>SUM(D18:E18,G18:H18)</f>
        <v>30</v>
      </c>
      <c r="D18" s="105"/>
      <c r="E18" s="16">
        <v>15</v>
      </c>
      <c r="F18" s="107">
        <v>4</v>
      </c>
      <c r="G18" s="107"/>
      <c r="H18" s="16">
        <v>15</v>
      </c>
      <c r="I18" s="16">
        <v>5</v>
      </c>
      <c r="J18" s="88" t="s">
        <v>107</v>
      </c>
      <c r="K18" s="11">
        <f t="shared" si="1"/>
        <v>9</v>
      </c>
      <c r="L18" s="87" t="s">
        <v>123</v>
      </c>
    </row>
    <row r="19" spans="1:13" ht="14.25" customHeight="1">
      <c r="A19" s="27" t="s">
        <v>28</v>
      </c>
      <c r="B19" s="30" t="s">
        <v>108</v>
      </c>
      <c r="C19" s="11">
        <f t="shared" si="0"/>
        <v>60</v>
      </c>
      <c r="D19" s="105"/>
      <c r="E19" s="16">
        <v>30</v>
      </c>
      <c r="F19" s="107">
        <v>1</v>
      </c>
      <c r="G19" s="107"/>
      <c r="H19" s="16">
        <v>30</v>
      </c>
      <c r="I19" s="16">
        <v>1</v>
      </c>
      <c r="J19" s="88" t="s">
        <v>18</v>
      </c>
      <c r="K19" s="11">
        <f t="shared" si="1"/>
        <v>2</v>
      </c>
      <c r="L19" s="87" t="s">
        <v>124</v>
      </c>
    </row>
    <row r="20" spans="1:13" s="167" customFormat="1" ht="15.75" customHeight="1">
      <c r="A20" s="27" t="s">
        <v>158</v>
      </c>
      <c r="B20" s="160" t="s">
        <v>37</v>
      </c>
      <c r="C20" s="161">
        <f t="shared" ref="C20" si="2">SUM(D20:E20,G20:H20)</f>
        <v>270</v>
      </c>
      <c r="D20" s="162"/>
      <c r="E20" s="163">
        <v>150</v>
      </c>
      <c r="F20" s="164">
        <v>8</v>
      </c>
      <c r="G20" s="163"/>
      <c r="H20" s="163">
        <v>120</v>
      </c>
      <c r="I20" s="163">
        <v>10</v>
      </c>
      <c r="J20" s="165" t="s">
        <v>15</v>
      </c>
      <c r="K20" s="11">
        <f t="shared" si="1"/>
        <v>18</v>
      </c>
      <c r="L20" s="166" t="s">
        <v>125</v>
      </c>
    </row>
    <row r="21" spans="1:13" s="133" customFormat="1" ht="15.75" customHeight="1">
      <c r="A21" s="178" t="s">
        <v>33</v>
      </c>
      <c r="B21" s="110" t="s">
        <v>155</v>
      </c>
      <c r="C21" s="144">
        <v>60</v>
      </c>
      <c r="D21" s="142"/>
      <c r="E21" s="90">
        <v>30</v>
      </c>
      <c r="F21" s="139">
        <v>2</v>
      </c>
      <c r="G21" s="90"/>
      <c r="H21" s="90">
        <v>30</v>
      </c>
      <c r="I21" s="139">
        <v>2</v>
      </c>
      <c r="J21" s="90" t="s">
        <v>45</v>
      </c>
      <c r="K21" s="11">
        <f t="shared" si="1"/>
        <v>4</v>
      </c>
      <c r="L21" s="42" t="s">
        <v>167</v>
      </c>
    </row>
    <row r="22" spans="1:13" s="133" customFormat="1" ht="15.75" customHeight="1">
      <c r="A22" s="178" t="s">
        <v>36</v>
      </c>
      <c r="B22" s="169" t="s">
        <v>142</v>
      </c>
      <c r="C22" s="153" t="s">
        <v>119</v>
      </c>
      <c r="D22" s="174"/>
      <c r="E22" s="175" t="s">
        <v>119</v>
      </c>
      <c r="F22" s="176">
        <v>5</v>
      </c>
      <c r="G22" s="176"/>
      <c r="H22" s="175"/>
      <c r="I22" s="176"/>
      <c r="J22" s="88" t="s">
        <v>120</v>
      </c>
      <c r="K22" s="11">
        <f t="shared" si="1"/>
        <v>5</v>
      </c>
      <c r="L22" s="177" t="s">
        <v>143</v>
      </c>
    </row>
    <row r="23" spans="1:13" s="2" customFormat="1" ht="14.25" customHeight="1">
      <c r="A23" s="179" t="s">
        <v>159</v>
      </c>
      <c r="B23" s="33" t="s">
        <v>95</v>
      </c>
      <c r="C23" s="46">
        <v>30</v>
      </c>
      <c r="D23" s="170"/>
      <c r="E23" s="171">
        <v>30</v>
      </c>
      <c r="F23" s="172">
        <v>4</v>
      </c>
      <c r="G23" s="171"/>
      <c r="H23" s="171"/>
      <c r="I23" s="173"/>
      <c r="J23" s="171" t="s">
        <v>15</v>
      </c>
      <c r="K23" s="11">
        <f t="shared" si="1"/>
        <v>4</v>
      </c>
      <c r="L23" s="158" t="s">
        <v>172</v>
      </c>
    </row>
    <row r="24" spans="1:13" s="2" customFormat="1" ht="14.25" customHeight="1" thickBot="1">
      <c r="A24" s="179" t="s">
        <v>160</v>
      </c>
      <c r="B24" s="33" t="s">
        <v>156</v>
      </c>
      <c r="C24" s="145" t="s">
        <v>171</v>
      </c>
      <c r="D24" s="143"/>
      <c r="E24" s="145" t="s">
        <v>170</v>
      </c>
      <c r="F24" s="140">
        <v>3</v>
      </c>
      <c r="G24" s="46"/>
      <c r="H24" s="145" t="s">
        <v>170</v>
      </c>
      <c r="I24" s="141">
        <v>2</v>
      </c>
      <c r="J24" s="46" t="s">
        <v>157</v>
      </c>
      <c r="K24" s="11">
        <f t="shared" si="1"/>
        <v>5</v>
      </c>
      <c r="L24" s="159" t="s">
        <v>173</v>
      </c>
    </row>
    <row r="25" spans="1:13" s="2" customFormat="1" ht="14.25" customHeight="1" thickBot="1">
      <c r="A25" s="20"/>
      <c r="B25" s="61" t="s">
        <v>115</v>
      </c>
      <c r="C25" s="21">
        <f>SUM(C13:C22)</f>
        <v>810</v>
      </c>
      <c r="D25" s="146">
        <f>SUM(D12:D24)</f>
        <v>75</v>
      </c>
      <c r="E25" s="21">
        <f>SUM(E13:E24)-F20</f>
        <v>382</v>
      </c>
      <c r="F25" s="147">
        <f>SUM(F13:F22)</f>
        <v>30</v>
      </c>
      <c r="G25" s="146">
        <f>SUM(F13:F21,F22)</f>
        <v>30</v>
      </c>
      <c r="H25" s="21">
        <f>SUM(H12:H24)</f>
        <v>360</v>
      </c>
      <c r="I25" s="147">
        <f>SUM(I13:I22)</f>
        <v>30</v>
      </c>
      <c r="J25" s="25" t="s">
        <v>50</v>
      </c>
      <c r="K25" s="26">
        <f>SUM(K13:K22)</f>
        <v>60</v>
      </c>
      <c r="L25" s="101" t="s">
        <v>50</v>
      </c>
      <c r="M25" s="2">
        <f>SUM(D25:E25,G25:H25)</f>
        <v>847</v>
      </c>
    </row>
    <row r="26" spans="1:13" s="2" customFormat="1" ht="14.25" customHeight="1" thickBot="1">
      <c r="B26" s="61" t="s">
        <v>116</v>
      </c>
      <c r="C26" s="21">
        <f>SUM(C13:C20,C23)</f>
        <v>780</v>
      </c>
      <c r="D26" s="128"/>
      <c r="E26" s="128"/>
      <c r="F26" s="128"/>
      <c r="G26" s="128"/>
      <c r="H26" s="128"/>
      <c r="I26" s="128"/>
      <c r="J26" s="129"/>
      <c r="K26" s="128"/>
      <c r="L26" s="130"/>
    </row>
    <row r="28" spans="1:13">
      <c r="F28">
        <f>SUM(F13:F21,F22)</f>
        <v>30</v>
      </c>
      <c r="I28">
        <f>SUM(I13:I21)</f>
        <v>30</v>
      </c>
    </row>
    <row r="29" spans="1:13">
      <c r="B29" s="108"/>
      <c r="F29">
        <f>SUM(F13:F20,F23:F24)</f>
        <v>30</v>
      </c>
      <c r="I29">
        <f>SUM(I13:I20,I23:I24)</f>
        <v>30</v>
      </c>
    </row>
  </sheetData>
  <mergeCells count="11">
    <mergeCell ref="A6:B6"/>
    <mergeCell ref="A7:B7"/>
    <mergeCell ref="A8:B8"/>
    <mergeCell ref="A10:B12"/>
    <mergeCell ref="C10:C12"/>
    <mergeCell ref="D10:I10"/>
    <mergeCell ref="J10:J12"/>
    <mergeCell ref="K10:K12"/>
    <mergeCell ref="L10:L12"/>
    <mergeCell ref="D11:F11"/>
    <mergeCell ref="G11:I11"/>
  </mergeCells>
  <pageMargins left="0.7" right="0.7" top="0.75" bottom="0.75" header="0.51180555555555496" footer="0.51180555555555496"/>
  <pageSetup paperSize="9" scale="8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IFRos</cp:lastModifiedBy>
  <cp:revision>0</cp:revision>
  <cp:lastPrinted>2016-10-04T12:44:49Z</cp:lastPrinted>
  <dcterms:created xsi:type="dcterms:W3CDTF">2012-08-04T19:22:35Z</dcterms:created>
  <dcterms:modified xsi:type="dcterms:W3CDTF">2016-10-04T12:44:52Z</dcterms:modified>
</cp:coreProperties>
</file>