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45" windowWidth="18195" windowHeight="11460" activeTab="1"/>
  </bookViews>
  <sheets>
    <sheet name="I rok" sheetId="1" r:id="rId1"/>
    <sheet name="II rok" sheetId="2" r:id="rId2"/>
    <sheet name="III rok" sheetId="3" r:id="rId3"/>
  </sheets>
  <definedNames>
    <definedName name="_xlnm.Print_Area" localSheetId="0">'I rok'!$A$1:$L$30</definedName>
    <definedName name="_xlnm.Print_Area" localSheetId="1">'II rok'!#REF!</definedName>
    <definedName name="_xlnm.Print_Area" localSheetId="2">'III rok'!#REF!</definedName>
  </definedNames>
  <calcPr calcId="145621"/>
</workbook>
</file>

<file path=xl/calcChain.xml><?xml version="1.0" encoding="utf-8"?>
<calcChain xmlns="http://schemas.openxmlformats.org/spreadsheetml/2006/main">
  <c r="K25" i="1" l="1"/>
  <c r="E25" i="1"/>
  <c r="D25" i="1"/>
  <c r="K12" i="2" l="1"/>
  <c r="K13" i="2"/>
  <c r="K14" i="2"/>
  <c r="K15" i="2"/>
  <c r="K16" i="2"/>
  <c r="K17" i="2"/>
  <c r="K18" i="2"/>
  <c r="K19" i="2"/>
  <c r="K20" i="2"/>
  <c r="K21" i="2"/>
  <c r="K22" i="2"/>
  <c r="C20" i="2"/>
  <c r="I25" i="1" l="1"/>
  <c r="H25" i="1"/>
  <c r="G25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 s="1"/>
  <c r="F25" i="1" l="1"/>
  <c r="E30" i="1" l="1"/>
  <c r="K14" i="3"/>
  <c r="K15" i="3"/>
  <c r="K16" i="3"/>
  <c r="K17" i="3"/>
  <c r="K18" i="3"/>
  <c r="K19" i="3"/>
  <c r="C14" i="3"/>
  <c r="K23" i="1" l="1"/>
  <c r="K17" i="1"/>
  <c r="K18" i="1"/>
  <c r="K19" i="1"/>
  <c r="K20" i="1"/>
  <c r="K21" i="1"/>
  <c r="K22" i="1"/>
  <c r="K24" i="1"/>
  <c r="M25" i="1" l="1"/>
  <c r="N25" i="1" s="1"/>
  <c r="K16" i="1"/>
  <c r="K15" i="1"/>
  <c r="K14" i="1"/>
  <c r="K13" i="1"/>
  <c r="K12" i="1"/>
  <c r="K11" i="1"/>
  <c r="C11" i="1"/>
  <c r="K10" i="1"/>
  <c r="C10" i="1"/>
  <c r="F20" i="3" l="1"/>
  <c r="I20" i="3"/>
  <c r="K11" i="3"/>
  <c r="K12" i="3"/>
  <c r="K13" i="3"/>
  <c r="C11" i="3" l="1"/>
  <c r="C12" i="3"/>
  <c r="C13" i="3"/>
  <c r="C15" i="3"/>
  <c r="C16" i="3"/>
  <c r="C17" i="3"/>
  <c r="C18" i="3"/>
  <c r="C10" i="3"/>
  <c r="A3" i="3"/>
  <c r="H20" i="3"/>
  <c r="G20" i="3"/>
  <c r="E20" i="3"/>
  <c r="D20" i="3"/>
  <c r="K10" i="3"/>
  <c r="K20" i="3" l="1"/>
  <c r="C20" i="3"/>
  <c r="I30" i="1" s="1"/>
  <c r="M20" i="3"/>
  <c r="C16" i="2"/>
  <c r="C17" i="2"/>
  <c r="C18" i="2"/>
  <c r="C19" i="2"/>
  <c r="C12" i="2" l="1"/>
  <c r="C13" i="2"/>
  <c r="C14" i="2"/>
  <c r="C15" i="2"/>
  <c r="C11" i="2"/>
  <c r="K11" i="2"/>
  <c r="C10" i="2" l="1"/>
  <c r="D23" i="2" l="1"/>
  <c r="C23" i="2"/>
  <c r="G30" i="1" s="1"/>
  <c r="C30" i="1" s="1"/>
  <c r="A3" i="2"/>
  <c r="I23" i="2" l="1"/>
  <c r="H23" i="2"/>
  <c r="G23" i="2"/>
  <c r="F23" i="2"/>
  <c r="E23" i="2"/>
  <c r="K10" i="2"/>
  <c r="K23" i="2" l="1"/>
</calcChain>
</file>

<file path=xl/sharedStrings.xml><?xml version="1.0" encoding="utf-8"?>
<sst xmlns="http://schemas.openxmlformats.org/spreadsheetml/2006/main" count="223" uniqueCount="124">
  <si>
    <t xml:space="preserve">Plan trzyletnich studiów stacjonarnych </t>
  </si>
  <si>
    <t>pierwszego stopnia</t>
  </si>
  <si>
    <t>Przedmiot</t>
  </si>
  <si>
    <t>Semestr</t>
  </si>
  <si>
    <t>Forma zaliczenia</t>
  </si>
  <si>
    <t>ECTS</t>
  </si>
  <si>
    <t>Historia Ukrainy</t>
  </si>
  <si>
    <t>I</t>
  </si>
  <si>
    <t>egz.</t>
  </si>
  <si>
    <t>Wstęp do językoznawstwa</t>
  </si>
  <si>
    <t>zal. z oceną</t>
  </si>
  <si>
    <t>Praktyczna nauka języka ukraińskiego</t>
  </si>
  <si>
    <t>II</t>
  </si>
  <si>
    <t>Technologia informacyjna</t>
  </si>
  <si>
    <t>W-F</t>
  </si>
  <si>
    <t>zal.</t>
  </si>
  <si>
    <t>Lektorat języka zachodnioeuropejskiego</t>
  </si>
  <si>
    <t>Filozofia</t>
  </si>
  <si>
    <t>Lektorat języka rosyjskiego</t>
  </si>
  <si>
    <t>Wiedza o akwizycji i nauce języków obcych</t>
  </si>
  <si>
    <t>Gramatyka opisowa języka polskiego</t>
  </si>
  <si>
    <t>w zakresie filologii ukraińskiej</t>
  </si>
  <si>
    <t>1.  </t>
  </si>
  <si>
    <t>2.  </t>
  </si>
  <si>
    <t>3.  </t>
  </si>
  <si>
    <t>4.  </t>
  </si>
  <si>
    <t>5.  </t>
  </si>
  <si>
    <t>6.  </t>
  </si>
  <si>
    <t>7.  </t>
  </si>
  <si>
    <t>8.  </t>
  </si>
  <si>
    <t>9.  </t>
  </si>
  <si>
    <t>w</t>
  </si>
  <si>
    <t>ćw./k</t>
  </si>
  <si>
    <t>RAZEM</t>
  </si>
  <si>
    <t xml:space="preserve">Ilość godzin </t>
  </si>
  <si>
    <t>Pkt. ECTS razem</t>
  </si>
  <si>
    <t>Historia literatury ukraińskiej</t>
  </si>
  <si>
    <t>III</t>
  </si>
  <si>
    <t>IV</t>
  </si>
  <si>
    <t>Gramatyka języka staro-cerkiewno-słowiańskiego</t>
  </si>
  <si>
    <t>Wstęp do literaturoznawstwa</t>
  </si>
  <si>
    <t>Komparatystyka literacko-kulturowa</t>
  </si>
  <si>
    <t>Lektorat języka zachodnioeuropejskiego</t>
  </si>
  <si>
    <t>Zarys gramatyki współcz. j. rosyjskiego</t>
  </si>
  <si>
    <t>Zarys literatury rosyjskiej</t>
  </si>
  <si>
    <t>---</t>
  </si>
  <si>
    <t>09-HUA-11</t>
  </si>
  <si>
    <t>09-WLUA-11</t>
  </si>
  <si>
    <t xml:space="preserve">2.       Studenci zobowiązani są do zaliczenia na I roku szkolenia BHP w wymiarze 4 godzin na platformie Moodle, obejmującego pierwszą pomoc, </t>
  </si>
  <si>
    <t xml:space="preserve">  bezpieczeństwo i higienę pracy, ochronę przeciwpożarową, elementy prawa pracy.</t>
  </si>
  <si>
    <t>Kod USOS</t>
  </si>
  <si>
    <t xml:space="preserve">I rok filologii ukraińskiej </t>
  </si>
  <si>
    <t>10.  </t>
  </si>
  <si>
    <t>11.  </t>
  </si>
  <si>
    <t>Modernizm w dziejach ukraińskiej literatury i kultury</t>
  </si>
  <si>
    <t>12.  </t>
  </si>
  <si>
    <t>II rok filologii ukraińskiej</t>
  </si>
  <si>
    <t xml:space="preserve"> Ilość godzin:</t>
  </si>
  <si>
    <t xml:space="preserve"> I rok - </t>
  </si>
  <si>
    <t xml:space="preserve">II rok - </t>
  </si>
  <si>
    <t>III rok -</t>
  </si>
  <si>
    <t>09-MDLUA-11</t>
  </si>
  <si>
    <t>09-PNJUA-16/26</t>
  </si>
  <si>
    <t>09-LJRUA-14/24</t>
  </si>
  <si>
    <t>Dzieje prawosławia Słowian Wschodnich w tradycji Kijowsko-Moskiewskiej</t>
  </si>
  <si>
    <t xml:space="preserve">III rok filologii ukraińskiej </t>
  </si>
  <si>
    <t>V</t>
  </si>
  <si>
    <t>VI</t>
  </si>
  <si>
    <t>Język współczesnych mediów ukraińskich</t>
  </si>
  <si>
    <t>09-JWMUA-11</t>
  </si>
  <si>
    <t>Językoznawstwo konfrontatywne polsko-ukraińskie</t>
  </si>
  <si>
    <t>09-JKPUA-11</t>
  </si>
  <si>
    <t>Warsztaty tłumaczeniowe z języka ukraińskiego</t>
  </si>
  <si>
    <t>09-WTJUA-11</t>
  </si>
  <si>
    <t>Seminarium licencjackie</t>
  </si>
  <si>
    <t>egz. lic.</t>
  </si>
  <si>
    <t>Zajęcia specjalizacyjne</t>
  </si>
  <si>
    <t>Gramatyka współczesnego języka ukraińskiego</t>
  </si>
  <si>
    <t>09-GOJUA-15</t>
  </si>
  <si>
    <t xml:space="preserve">09-GOJUA-25/35 </t>
  </si>
  <si>
    <r>
      <t>09</t>
    </r>
    <r>
      <rPr>
        <sz val="10"/>
        <color theme="1"/>
        <rFont val="Arial"/>
        <family val="2"/>
        <charset val="204"/>
      </rPr>
      <t>-</t>
    </r>
    <r>
      <rPr>
        <b/>
        <sz val="10"/>
        <color theme="1"/>
        <rFont val="Arial"/>
        <family val="2"/>
        <charset val="204"/>
      </rPr>
      <t xml:space="preserve">HLUA-13/23 </t>
    </r>
  </si>
  <si>
    <t>09-PNJUA-36/46</t>
  </si>
  <si>
    <t>09-LJRUA-34/44</t>
  </si>
  <si>
    <t>09-ZGJRUA-12/22</t>
  </si>
  <si>
    <t>09-ZLRUA-12/22</t>
  </si>
  <si>
    <t>09-ULUA-33</t>
  </si>
  <si>
    <t xml:space="preserve">09-SL-12/22 </t>
  </si>
  <si>
    <t>09-ZSLIC-12/22</t>
  </si>
  <si>
    <t>09-DZP-11</t>
  </si>
  <si>
    <t>150h</t>
  </si>
  <si>
    <t>Praktyka zawodowa</t>
  </si>
  <si>
    <t>09-PAZAW-11</t>
  </si>
  <si>
    <t>Kultura i realia ukraińskiego obszaru językowego</t>
  </si>
  <si>
    <t>7.</t>
  </si>
  <si>
    <t>8.</t>
  </si>
  <si>
    <t>9.</t>
  </si>
  <si>
    <t>10.</t>
  </si>
  <si>
    <t>11.</t>
  </si>
  <si>
    <t>12.</t>
  </si>
  <si>
    <t>13.</t>
  </si>
  <si>
    <t>14.</t>
  </si>
  <si>
    <t>Fakultatywny przedmiot do wyboru I*</t>
  </si>
  <si>
    <t>15.</t>
  </si>
  <si>
    <t>Fakultatywny przedmiot do wyboru II*</t>
  </si>
  <si>
    <r>
      <t>09</t>
    </r>
    <r>
      <rPr>
        <sz val="10"/>
        <color theme="1"/>
        <rFont val="Arial"/>
        <family val="2"/>
        <charset val="204"/>
      </rPr>
      <t>-</t>
    </r>
    <r>
      <rPr>
        <b/>
        <sz val="10"/>
        <color theme="1"/>
        <rFont val="Arial"/>
        <family val="2"/>
        <charset val="204"/>
      </rPr>
      <t>KUOJUA-11</t>
    </r>
  </si>
  <si>
    <t>09-LJZ-44</t>
  </si>
  <si>
    <t>09-FPUA1-11</t>
  </si>
  <si>
    <t>09-FPUA2-11</t>
  </si>
  <si>
    <t>09-FIL-12/22</t>
  </si>
  <si>
    <t>09-WOAKW-11</t>
  </si>
  <si>
    <t>09-GOJP-11</t>
  </si>
  <si>
    <t>09-IT-11</t>
  </si>
  <si>
    <t>09-GJSCS-11</t>
  </si>
  <si>
    <t>09-KLK-11</t>
  </si>
  <si>
    <t xml:space="preserve">09-WDOJ-11 </t>
  </si>
  <si>
    <t xml:space="preserve">09-PNJU-56/66 </t>
  </si>
  <si>
    <t xml:space="preserve">09-GWJU-45/55 </t>
  </si>
  <si>
    <t xml:space="preserve">na rok akad. 2016/2017 </t>
  </si>
  <si>
    <t xml:space="preserve">egz. </t>
  </si>
  <si>
    <t>13.  </t>
  </si>
  <si>
    <t>14.  </t>
  </si>
  <si>
    <t>Fakultatywny przedmiot do wyboru III*</t>
  </si>
  <si>
    <t>Fakultatywny przedmiot do wyboru IV*</t>
  </si>
  <si>
    <t>1.       Studentów obowiązuje zaliczenie kursu  Edukacja Informacyjna i Źródłowa w ilości 2 godzin w czasie I roku studiów.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</si>
</sst>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color rgb="FF00B05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trike/>
      <sz val="11"/>
      <color theme="1"/>
      <name val="Calibri"/>
      <family val="2"/>
      <charset val="238"/>
      <scheme val="minor"/>
    </font>
    <font>
      <b/>
      <strike/>
      <sz val="11"/>
      <color theme="1"/>
      <name val="Calibri"/>
      <family val="2"/>
      <charset val="238"/>
      <scheme val="minor"/>
    </font>
    <font>
      <b/>
      <strike/>
      <sz val="10"/>
      <color theme="1"/>
      <name val="Arial"/>
      <family val="2"/>
      <charset val="204"/>
    </font>
    <font>
      <strike/>
      <sz val="12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86">
    <xf numFmtId="0" fontId="0" fillId="0" borderId="0" xfId="0"/>
    <xf numFmtId="0" fontId="1" fillId="0" borderId="0" xfId="0" applyFont="1"/>
    <xf numFmtId="0" fontId="0" fillId="2" borderId="0" xfId="0" applyFill="1"/>
    <xf numFmtId="0" fontId="0" fillId="0" borderId="4" xfId="0" applyBorder="1"/>
    <xf numFmtId="0" fontId="0" fillId="0" borderId="5" xfId="0" applyBorder="1"/>
    <xf numFmtId="0" fontId="0" fillId="0" borderId="14" xfId="0" applyBorder="1"/>
    <xf numFmtId="0" fontId="0" fillId="0" borderId="10" xfId="0" applyBorder="1"/>
    <xf numFmtId="0" fontId="0" fillId="0" borderId="13" xfId="0" applyBorder="1"/>
    <xf numFmtId="0" fontId="1" fillId="0" borderId="7" xfId="0" applyFont="1" applyBorder="1" applyAlignment="1">
      <alignment horizontal="center"/>
    </xf>
    <xf numFmtId="0" fontId="0" fillId="0" borderId="0" xfId="0" applyFill="1"/>
    <xf numFmtId="0" fontId="0" fillId="0" borderId="18" xfId="0" applyBorder="1"/>
    <xf numFmtId="0" fontId="0" fillId="0" borderId="9" xfId="0" applyBorder="1"/>
    <xf numFmtId="0" fontId="1" fillId="0" borderId="6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0" borderId="24" xfId="0" applyBorder="1"/>
    <xf numFmtId="0" fontId="1" fillId="0" borderId="19" xfId="0" applyFont="1" applyBorder="1" applyAlignment="1">
      <alignment horizontal="center"/>
    </xf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1" fillId="0" borderId="15" xfId="0" applyFont="1" applyBorder="1"/>
    <xf numFmtId="0" fontId="1" fillId="0" borderId="35" xfId="0" applyFont="1" applyBorder="1"/>
    <xf numFmtId="0" fontId="1" fillId="0" borderId="37" xfId="0" applyFont="1" applyBorder="1"/>
    <xf numFmtId="0" fontId="1" fillId="0" borderId="36" xfId="0" applyFont="1" applyBorder="1"/>
    <xf numFmtId="0" fontId="1" fillId="0" borderId="38" xfId="0" applyFont="1" applyBorder="1"/>
    <xf numFmtId="0" fontId="0" fillId="0" borderId="42" xfId="0" applyBorder="1"/>
    <xf numFmtId="0" fontId="1" fillId="0" borderId="43" xfId="0" applyFont="1" applyBorder="1"/>
    <xf numFmtId="0" fontId="0" fillId="0" borderId="44" xfId="0" applyBorder="1"/>
    <xf numFmtId="0" fontId="0" fillId="0" borderId="22" xfId="0" applyBorder="1"/>
    <xf numFmtId="0" fontId="1" fillId="0" borderId="45" xfId="0" applyFont="1" applyBorder="1" applyAlignment="1">
      <alignment horizontal="right"/>
    </xf>
    <xf numFmtId="0" fontId="0" fillId="0" borderId="14" xfId="0" applyFont="1" applyBorder="1"/>
    <xf numFmtId="0" fontId="0" fillId="0" borderId="10" xfId="0" applyFont="1" applyBorder="1"/>
    <xf numFmtId="0" fontId="0" fillId="0" borderId="18" xfId="0" applyFont="1" applyBorder="1"/>
    <xf numFmtId="0" fontId="0" fillId="0" borderId="13" xfId="0" applyFont="1" applyBorder="1"/>
    <xf numFmtId="0" fontId="0" fillId="0" borderId="28" xfId="0" applyFont="1" applyBorder="1"/>
    <xf numFmtId="0" fontId="0" fillId="0" borderId="5" xfId="0" applyFont="1" applyBorder="1"/>
    <xf numFmtId="0" fontId="0" fillId="0" borderId="4" xfId="0" applyFont="1" applyBorder="1"/>
    <xf numFmtId="0" fontId="0" fillId="0" borderId="9" xfId="0" applyFont="1" applyBorder="1"/>
    <xf numFmtId="0" fontId="0" fillId="0" borderId="24" xfId="0" applyFont="1" applyBorder="1"/>
    <xf numFmtId="0" fontId="0" fillId="0" borderId="29" xfId="0" applyFont="1" applyBorder="1"/>
    <xf numFmtId="0" fontId="1" fillId="0" borderId="15" xfId="0" quotePrefix="1" applyFont="1" applyBorder="1" applyAlignment="1">
      <alignment horizontal="right"/>
    </xf>
    <xf numFmtId="0" fontId="3" fillId="0" borderId="29" xfId="0" applyFont="1" applyBorder="1"/>
    <xf numFmtId="0" fontId="3" fillId="0" borderId="28" xfId="0" applyFont="1" applyBorder="1"/>
    <xf numFmtId="0" fontId="3" fillId="0" borderId="32" xfId="0" applyFont="1" applyBorder="1"/>
    <xf numFmtId="0" fontId="3" fillId="0" borderId="15" xfId="0" quotePrefix="1" applyFont="1" applyBorder="1" applyAlignment="1">
      <alignment horizontal="right"/>
    </xf>
    <xf numFmtId="0" fontId="0" fillId="0" borderId="9" xfId="0" applyBorder="1" applyAlignment="1">
      <alignment wrapText="1"/>
    </xf>
    <xf numFmtId="0" fontId="2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0" borderId="9" xfId="0" applyFont="1" applyBorder="1" applyAlignment="1">
      <alignment horizontal="left" vertical="top" wrapText="1"/>
    </xf>
    <xf numFmtId="0" fontId="0" fillId="0" borderId="9" xfId="0" applyFont="1" applyBorder="1" applyAlignment="1">
      <alignment horizontal="left" wrapText="1"/>
    </xf>
    <xf numFmtId="0" fontId="0" fillId="0" borderId="46" xfId="0" applyFont="1" applyBorder="1"/>
    <xf numFmtId="0" fontId="0" fillId="0" borderId="46" xfId="0" applyBorder="1"/>
    <xf numFmtId="0" fontId="2" fillId="0" borderId="25" xfId="0" applyFont="1" applyBorder="1" applyAlignment="1">
      <alignment horizontal="right" wrapText="1"/>
    </xf>
    <xf numFmtId="0" fontId="0" fillId="0" borderId="47" xfId="0" applyBorder="1" applyAlignment="1">
      <alignment horizontal="left" wrapText="1"/>
    </xf>
    <xf numFmtId="0" fontId="0" fillId="0" borderId="48" xfId="0" applyFont="1" applyBorder="1"/>
    <xf numFmtId="0" fontId="2" fillId="0" borderId="29" xfId="0" applyFont="1" applyBorder="1" applyAlignment="1">
      <alignment horizontal="right" wrapText="1"/>
    </xf>
    <xf numFmtId="0" fontId="3" fillId="0" borderId="29" xfId="0" quotePrefix="1" applyFont="1" applyBorder="1"/>
    <xf numFmtId="0" fontId="3" fillId="0" borderId="51" xfId="0" applyFont="1" applyBorder="1"/>
    <xf numFmtId="0" fontId="5" fillId="0" borderId="0" xfId="0" applyFont="1" applyAlignment="1">
      <alignment horizontal="center"/>
    </xf>
    <xf numFmtId="0" fontId="6" fillId="6" borderId="9" xfId="0" applyFont="1" applyFill="1" applyBorder="1"/>
    <xf numFmtId="0" fontId="6" fillId="0" borderId="5" xfId="0" applyFont="1" applyBorder="1"/>
    <xf numFmtId="0" fontId="6" fillId="0" borderId="4" xfId="0" applyFont="1" applyBorder="1"/>
    <xf numFmtId="0" fontId="6" fillId="0" borderId="9" xfId="0" applyFont="1" applyBorder="1"/>
    <xf numFmtId="0" fontId="6" fillId="0" borderId="24" xfId="0" applyFont="1" applyBorder="1"/>
    <xf numFmtId="0" fontId="6" fillId="0" borderId="22" xfId="0" applyFont="1" applyBorder="1"/>
    <xf numFmtId="0" fontId="0" fillId="0" borderId="31" xfId="0" applyFont="1" applyBorder="1" applyAlignment="1">
      <alignment horizontal="left" wrapText="1"/>
    </xf>
    <xf numFmtId="0" fontId="7" fillId="6" borderId="9" xfId="0" applyFont="1" applyFill="1" applyBorder="1"/>
    <xf numFmtId="0" fontId="7" fillId="0" borderId="29" xfId="0" applyFont="1" applyBorder="1"/>
    <xf numFmtId="0" fontId="7" fillId="0" borderId="5" xfId="0" applyFont="1" applyBorder="1"/>
    <xf numFmtId="0" fontId="7" fillId="0" borderId="4" xfId="0" applyFont="1" applyBorder="1"/>
    <xf numFmtId="0" fontId="7" fillId="0" borderId="9" xfId="0" applyFont="1" applyBorder="1"/>
    <xf numFmtId="0" fontId="7" fillId="0" borderId="24" xfId="0" applyFont="1" applyBorder="1"/>
    <xf numFmtId="0" fontId="8" fillId="0" borderId="0" xfId="0" applyFont="1"/>
    <xf numFmtId="0" fontId="8" fillId="0" borderId="0" xfId="0" applyFont="1" applyFill="1"/>
    <xf numFmtId="0" fontId="8" fillId="2" borderId="0" xfId="0" applyFont="1" applyFill="1"/>
    <xf numFmtId="0" fontId="9" fillId="0" borderId="0" xfId="0" applyFont="1"/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8" fillId="0" borderId="14" xfId="0" applyFont="1" applyBorder="1"/>
    <xf numFmtId="0" fontId="8" fillId="0" borderId="18" xfId="0" applyFont="1" applyBorder="1"/>
    <xf numFmtId="0" fontId="8" fillId="0" borderId="28" xfId="0" applyFont="1" applyBorder="1"/>
    <xf numFmtId="0" fontId="8" fillId="0" borderId="10" xfId="0" applyFont="1" applyBorder="1"/>
    <xf numFmtId="0" fontId="8" fillId="0" borderId="13" xfId="0" applyFont="1" applyBorder="1"/>
    <xf numFmtId="0" fontId="8" fillId="0" borderId="42" xfId="0" applyFont="1" applyBorder="1"/>
    <xf numFmtId="0" fontId="10" fillId="0" borderId="49" xfId="0" applyFont="1" applyBorder="1"/>
    <xf numFmtId="0" fontId="8" fillId="0" borderId="5" xfId="0" applyFont="1" applyBorder="1"/>
    <xf numFmtId="0" fontId="8" fillId="0" borderId="9" xfId="0" applyFont="1" applyBorder="1"/>
    <xf numFmtId="0" fontId="8" fillId="0" borderId="4" xfId="0" applyFont="1" applyBorder="1"/>
    <xf numFmtId="0" fontId="8" fillId="0" borderId="24" xfId="0" applyFont="1" applyBorder="1"/>
    <xf numFmtId="0" fontId="8" fillId="0" borderId="29" xfId="0" applyFont="1" applyBorder="1"/>
    <xf numFmtId="0" fontId="10" fillId="0" borderId="29" xfId="0" applyFont="1" applyBorder="1"/>
    <xf numFmtId="0" fontId="8" fillId="0" borderId="9" xfId="0" applyFont="1" applyBorder="1" applyAlignment="1">
      <alignment horizontal="left" vertical="top" wrapText="1"/>
    </xf>
    <xf numFmtId="0" fontId="11" fillId="0" borderId="29" xfId="0" applyFont="1" applyBorder="1" applyAlignment="1">
      <alignment horizontal="right" wrapText="1"/>
    </xf>
    <xf numFmtId="0" fontId="8" fillId="0" borderId="46" xfId="0" applyFont="1" applyBorder="1"/>
    <xf numFmtId="0" fontId="10" fillId="0" borderId="32" xfId="0" applyFont="1" applyBorder="1"/>
    <xf numFmtId="0" fontId="8" fillId="0" borderId="28" xfId="0" applyFont="1" applyBorder="1" applyAlignment="1">
      <alignment horizontal="right"/>
    </xf>
    <xf numFmtId="0" fontId="8" fillId="0" borderId="4" xfId="0" applyFont="1" applyBorder="1" applyAlignment="1">
      <alignment horizontal="right"/>
    </xf>
    <xf numFmtId="0" fontId="9" fillId="0" borderId="50" xfId="0" applyFont="1" applyBorder="1"/>
    <xf numFmtId="0" fontId="8" fillId="0" borderId="35" xfId="0" applyFont="1" applyBorder="1"/>
    <xf numFmtId="0" fontId="9" fillId="0" borderId="36" xfId="0" applyFont="1" applyBorder="1" applyAlignment="1">
      <alignment horizontal="right"/>
    </xf>
    <xf numFmtId="0" fontId="9" fillId="0" borderId="15" xfId="0" applyFont="1" applyBorder="1"/>
    <xf numFmtId="0" fontId="9" fillId="0" borderId="35" xfId="0" applyFont="1" applyBorder="1"/>
    <xf numFmtId="0" fontId="9" fillId="0" borderId="37" xfId="0" applyFont="1" applyBorder="1"/>
    <xf numFmtId="0" fontId="9" fillId="0" borderId="36" xfId="0" applyFont="1" applyBorder="1"/>
    <xf numFmtId="0" fontId="9" fillId="0" borderId="38" xfId="0" applyFont="1" applyBorder="1"/>
    <xf numFmtId="0" fontId="9" fillId="0" borderId="15" xfId="0" quotePrefix="1" applyFont="1" applyBorder="1" applyAlignment="1">
      <alignment horizontal="right"/>
    </xf>
    <xf numFmtId="0" fontId="9" fillId="0" borderId="43" xfId="0" applyFont="1" applyBorder="1"/>
    <xf numFmtId="0" fontId="7" fillId="0" borderId="23" xfId="0" applyFont="1" applyBorder="1"/>
    <xf numFmtId="0" fontId="7" fillId="0" borderId="22" xfId="0" applyFont="1" applyBorder="1"/>
    <xf numFmtId="0" fontId="7" fillId="0" borderId="7" xfId="0" applyFont="1" applyBorder="1"/>
    <xf numFmtId="0" fontId="7" fillId="0" borderId="46" xfId="0" applyFont="1" applyBorder="1"/>
    <xf numFmtId="0" fontId="1" fillId="0" borderId="25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1" fillId="4" borderId="22" xfId="0" applyFont="1" applyFill="1" applyBorder="1" applyAlignment="1">
      <alignment horizontal="center"/>
    </xf>
    <xf numFmtId="0" fontId="0" fillId="4" borderId="11" xfId="0" applyFill="1" applyBorder="1" applyAlignment="1"/>
    <xf numFmtId="0" fontId="1" fillId="5" borderId="22" xfId="0" applyFont="1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23" xfId="0" applyFill="1" applyBorder="1" applyAlignment="1">
      <alignment horizontal="center"/>
    </xf>
    <xf numFmtId="0" fontId="1" fillId="0" borderId="1" xfId="0" applyFont="1" applyBorder="1" applyAlignment="1">
      <alignment horizontal="left" vertical="distributed"/>
    </xf>
    <xf numFmtId="0" fontId="0" fillId="0" borderId="16" xfId="0" applyBorder="1" applyAlignment="1">
      <alignment horizontal="left" vertical="distributed"/>
    </xf>
    <xf numFmtId="0" fontId="0" fillId="0" borderId="3" xfId="0" applyBorder="1" applyAlignment="1">
      <alignment horizontal="left" vertical="distributed"/>
    </xf>
    <xf numFmtId="0" fontId="0" fillId="0" borderId="0" xfId="0" applyBorder="1" applyAlignment="1">
      <alignment horizontal="left" vertical="distributed"/>
    </xf>
    <xf numFmtId="0" fontId="0" fillId="0" borderId="2" xfId="0" applyBorder="1" applyAlignment="1">
      <alignment horizontal="left" vertical="distributed"/>
    </xf>
    <xf numFmtId="0" fontId="0" fillId="0" borderId="17" xfId="0" applyBorder="1" applyAlignment="1">
      <alignment horizontal="left" vertical="distributed"/>
    </xf>
    <xf numFmtId="0" fontId="1" fillId="0" borderId="25" xfId="0" applyFont="1" applyBorder="1" applyAlignment="1">
      <alignment horizontal="center" vertical="distributed"/>
    </xf>
    <xf numFmtId="0" fontId="0" fillId="0" borderId="26" xfId="0" applyBorder="1" applyAlignment="1">
      <alignment horizontal="center" vertical="distributed"/>
    </xf>
    <xf numFmtId="0" fontId="0" fillId="0" borderId="27" xfId="0" applyBorder="1" applyAlignment="1">
      <alignment horizontal="center" vertical="distributed"/>
    </xf>
    <xf numFmtId="0" fontId="1" fillId="3" borderId="2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21" xfId="0" applyFill="1" applyBorder="1" applyAlignment="1">
      <alignment horizontal="center"/>
    </xf>
    <xf numFmtId="0" fontId="1" fillId="0" borderId="25" xfId="0" applyFont="1" applyBorder="1" applyAlignment="1">
      <alignment vertical="distributed"/>
    </xf>
    <xf numFmtId="0" fontId="0" fillId="0" borderId="26" xfId="0" applyBorder="1" applyAlignment="1">
      <alignment vertical="distributed"/>
    </xf>
    <xf numFmtId="0" fontId="0" fillId="0" borderId="27" xfId="0" applyBorder="1" applyAlignment="1">
      <alignment vertical="distributed"/>
    </xf>
    <xf numFmtId="0" fontId="1" fillId="0" borderId="39" xfId="0" applyFont="1" applyBorder="1" applyAlignment="1">
      <alignment vertical="distributed"/>
    </xf>
    <xf numFmtId="0" fontId="0" fillId="0" borderId="40" xfId="0" applyBorder="1" applyAlignment="1">
      <alignment vertical="distributed"/>
    </xf>
    <xf numFmtId="0" fontId="0" fillId="0" borderId="41" xfId="0" applyBorder="1" applyAlignment="1">
      <alignment vertical="distributed"/>
    </xf>
    <xf numFmtId="0" fontId="0" fillId="0" borderId="39" xfId="0" applyBorder="1" applyAlignment="1">
      <alignment horizontal="left" vertical="distributed"/>
    </xf>
    <xf numFmtId="0" fontId="0" fillId="0" borderId="40" xfId="0" applyBorder="1" applyAlignment="1">
      <alignment horizontal="left" vertical="distributed"/>
    </xf>
    <xf numFmtId="0" fontId="0" fillId="0" borderId="41" xfId="0" applyBorder="1" applyAlignment="1">
      <alignment horizontal="left" vertical="distributed"/>
    </xf>
    <xf numFmtId="0" fontId="9" fillId="0" borderId="2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9" fillId="4" borderId="22" xfId="0" applyFont="1" applyFill="1" applyBorder="1" applyAlignment="1">
      <alignment horizontal="center"/>
    </xf>
    <xf numFmtId="0" fontId="8" fillId="4" borderId="11" xfId="0" applyFont="1" applyFill="1" applyBorder="1" applyAlignment="1"/>
    <xf numFmtId="0" fontId="9" fillId="5" borderId="22" xfId="0" applyFont="1" applyFill="1" applyBorder="1" applyAlignment="1">
      <alignment horizontal="center"/>
    </xf>
    <xf numFmtId="0" fontId="8" fillId="5" borderId="11" xfId="0" applyFont="1" applyFill="1" applyBorder="1" applyAlignment="1">
      <alignment horizontal="center"/>
    </xf>
    <xf numFmtId="0" fontId="8" fillId="5" borderId="23" xfId="0" applyFont="1" applyFill="1" applyBorder="1" applyAlignment="1">
      <alignment horizontal="center"/>
    </xf>
    <xf numFmtId="0" fontId="9" fillId="0" borderId="1" xfId="0" applyFont="1" applyBorder="1" applyAlignment="1">
      <alignment horizontal="left" vertical="distributed"/>
    </xf>
    <xf numFmtId="0" fontId="8" fillId="0" borderId="16" xfId="0" applyFont="1" applyBorder="1" applyAlignment="1">
      <alignment horizontal="left" vertical="distributed"/>
    </xf>
    <xf numFmtId="0" fontId="8" fillId="0" borderId="3" xfId="0" applyFont="1" applyBorder="1" applyAlignment="1">
      <alignment horizontal="left" vertical="distributed"/>
    </xf>
    <xf numFmtId="0" fontId="8" fillId="0" borderId="0" xfId="0" applyFont="1" applyBorder="1" applyAlignment="1">
      <alignment horizontal="left" vertical="distributed"/>
    </xf>
    <xf numFmtId="0" fontId="8" fillId="0" borderId="2" xfId="0" applyFont="1" applyBorder="1" applyAlignment="1">
      <alignment horizontal="left" vertical="distributed"/>
    </xf>
    <xf numFmtId="0" fontId="8" fillId="0" borderId="17" xfId="0" applyFont="1" applyBorder="1" applyAlignment="1">
      <alignment horizontal="left" vertical="distributed"/>
    </xf>
    <xf numFmtId="0" fontId="9" fillId="0" borderId="25" xfId="0" applyFont="1" applyBorder="1" applyAlignment="1">
      <alignment horizontal="center" vertical="distributed"/>
    </xf>
    <xf numFmtId="0" fontId="8" fillId="0" borderId="26" xfId="0" applyFont="1" applyBorder="1" applyAlignment="1">
      <alignment horizontal="center" vertical="distributed"/>
    </xf>
    <xf numFmtId="0" fontId="8" fillId="0" borderId="27" xfId="0" applyFont="1" applyBorder="1" applyAlignment="1">
      <alignment horizontal="center" vertical="distributed"/>
    </xf>
    <xf numFmtId="0" fontId="9" fillId="3" borderId="20" xfId="0" applyFont="1" applyFill="1" applyBorder="1" applyAlignment="1">
      <alignment horizontal="center"/>
    </xf>
    <xf numFmtId="0" fontId="9" fillId="3" borderId="12" xfId="0" applyFont="1" applyFill="1" applyBorder="1" applyAlignment="1">
      <alignment horizontal="center"/>
    </xf>
    <xf numFmtId="0" fontId="8" fillId="3" borderId="12" xfId="0" applyFont="1" applyFill="1" applyBorder="1" applyAlignment="1">
      <alignment horizontal="center"/>
    </xf>
    <xf numFmtId="0" fontId="8" fillId="3" borderId="21" xfId="0" applyFont="1" applyFill="1" applyBorder="1" applyAlignment="1">
      <alignment horizontal="center"/>
    </xf>
    <xf numFmtId="0" fontId="9" fillId="0" borderId="25" xfId="0" applyFont="1" applyBorder="1" applyAlignment="1">
      <alignment vertical="distributed"/>
    </xf>
    <xf numFmtId="0" fontId="8" fillId="0" borderId="26" xfId="0" applyFont="1" applyBorder="1" applyAlignment="1">
      <alignment vertical="distributed"/>
    </xf>
    <xf numFmtId="0" fontId="8" fillId="0" borderId="27" xfId="0" applyFont="1" applyBorder="1" applyAlignment="1">
      <alignment vertical="distributed"/>
    </xf>
    <xf numFmtId="0" fontId="9" fillId="0" borderId="39" xfId="0" applyFont="1" applyBorder="1" applyAlignment="1">
      <alignment vertical="distributed"/>
    </xf>
    <xf numFmtId="0" fontId="8" fillId="0" borderId="40" xfId="0" applyFont="1" applyBorder="1" applyAlignment="1">
      <alignment vertical="distributed"/>
    </xf>
    <xf numFmtId="0" fontId="8" fillId="0" borderId="41" xfId="0" applyFont="1" applyBorder="1" applyAlignment="1">
      <alignment vertical="distributed"/>
    </xf>
    <xf numFmtId="0" fontId="7" fillId="6" borderId="8" xfId="0" applyFont="1" applyFill="1" applyBorder="1"/>
    <xf numFmtId="0" fontId="6" fillId="6" borderId="31" xfId="0" applyFont="1" applyFill="1" applyBorder="1"/>
    <xf numFmtId="0" fontId="0" fillId="0" borderId="26" xfId="0" applyBorder="1"/>
    <xf numFmtId="0" fontId="6" fillId="0" borderId="30" xfId="0" applyFont="1" applyBorder="1"/>
    <xf numFmtId="0" fontId="6" fillId="0" borderId="33" xfId="0" applyFont="1" applyBorder="1"/>
    <xf numFmtId="0" fontId="6" fillId="0" borderId="31" xfId="0" applyFont="1" applyBorder="1"/>
    <xf numFmtId="0" fontId="6" fillId="0" borderId="34" xfId="0" applyFont="1" applyBorder="1"/>
    <xf numFmtId="0" fontId="6" fillId="0" borderId="32" xfId="0" applyFont="1" applyBorder="1"/>
    <xf numFmtId="0" fontId="0" fillId="0" borderId="40" xfId="0" applyBorder="1"/>
    <xf numFmtId="0" fontId="3" fillId="0" borderId="52" xfId="0" applyFont="1" applyBorder="1"/>
    <xf numFmtId="0" fontId="1" fillId="0" borderId="36" xfId="0" applyFont="1" applyBorder="1" applyAlignment="1">
      <alignment horizontal="right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view="pageBreakPreview" zoomScale="106" zoomScaleNormal="59" zoomScaleSheetLayoutView="106" workbookViewId="0">
      <selection activeCell="F18" sqref="F18"/>
    </sheetView>
  </sheetViews>
  <sheetFormatPr defaultRowHeight="15" x14ac:dyDescent="0.25"/>
  <cols>
    <col min="1" max="1" width="4.375" customWidth="1"/>
    <col min="2" max="2" width="40.75" customWidth="1"/>
    <col min="3" max="3" width="11.75" customWidth="1"/>
    <col min="4" max="4" width="9.375" customWidth="1"/>
    <col min="9" max="9" width="9.875" bestFit="1" customWidth="1"/>
    <col min="10" max="10" width="15.75" customWidth="1"/>
    <col min="11" max="11" width="8.875" customWidth="1"/>
    <col min="12" max="12" width="18.25" customWidth="1"/>
  </cols>
  <sheetData>
    <row r="1" spans="1:12" x14ac:dyDescent="0.25">
      <c r="A1" t="s">
        <v>0</v>
      </c>
    </row>
    <row r="2" spans="1:12" x14ac:dyDescent="0.25">
      <c r="A2" t="s">
        <v>1</v>
      </c>
    </row>
    <row r="3" spans="1:12" x14ac:dyDescent="0.25">
      <c r="A3" s="9" t="s">
        <v>117</v>
      </c>
      <c r="B3" s="9"/>
    </row>
    <row r="4" spans="1:12" x14ac:dyDescent="0.25">
      <c r="A4" s="9" t="s">
        <v>21</v>
      </c>
      <c r="B4" s="9"/>
    </row>
    <row r="5" spans="1:12" x14ac:dyDescent="0.25">
      <c r="A5" s="2" t="s">
        <v>51</v>
      </c>
      <c r="B5" s="2"/>
    </row>
    <row r="6" spans="1:12" ht="15.75" thickBot="1" x14ac:dyDescent="0.3"/>
    <row r="7" spans="1:12" s="1" customFormat="1" x14ac:dyDescent="0.25">
      <c r="A7" s="126" t="s">
        <v>2</v>
      </c>
      <c r="B7" s="127"/>
      <c r="C7" s="132" t="s">
        <v>34</v>
      </c>
      <c r="D7" s="135" t="s">
        <v>3</v>
      </c>
      <c r="E7" s="136"/>
      <c r="F7" s="136"/>
      <c r="G7" s="137"/>
      <c r="H7" s="137"/>
      <c r="I7" s="138"/>
      <c r="J7" s="139" t="s">
        <v>4</v>
      </c>
      <c r="K7" s="142" t="s">
        <v>35</v>
      </c>
      <c r="L7" s="118" t="s">
        <v>50</v>
      </c>
    </row>
    <row r="8" spans="1:12" s="1" customFormat="1" x14ac:dyDescent="0.25">
      <c r="A8" s="128"/>
      <c r="B8" s="129"/>
      <c r="C8" s="133"/>
      <c r="D8" s="121" t="s">
        <v>7</v>
      </c>
      <c r="E8" s="122"/>
      <c r="F8" s="122"/>
      <c r="G8" s="123" t="s">
        <v>12</v>
      </c>
      <c r="H8" s="124"/>
      <c r="I8" s="125"/>
      <c r="J8" s="140"/>
      <c r="K8" s="143"/>
      <c r="L8" s="119"/>
    </row>
    <row r="9" spans="1:12" s="1" customFormat="1" ht="15.75" thickBot="1" x14ac:dyDescent="0.3">
      <c r="A9" s="130"/>
      <c r="B9" s="131"/>
      <c r="C9" s="134"/>
      <c r="D9" s="12" t="s">
        <v>31</v>
      </c>
      <c r="E9" s="8" t="s">
        <v>32</v>
      </c>
      <c r="F9" s="15" t="s">
        <v>5</v>
      </c>
      <c r="G9" s="12" t="s">
        <v>31</v>
      </c>
      <c r="H9" s="8" t="s">
        <v>32</v>
      </c>
      <c r="I9" s="13" t="s">
        <v>5</v>
      </c>
      <c r="J9" s="141"/>
      <c r="K9" s="144"/>
      <c r="L9" s="120"/>
    </row>
    <row r="10" spans="1:12" x14ac:dyDescent="0.25">
      <c r="A10" s="5" t="s">
        <v>22</v>
      </c>
      <c r="B10" s="10" t="s">
        <v>6</v>
      </c>
      <c r="C10" s="16">
        <f>SUM(D10:E10,G10:H10)</f>
        <v>30</v>
      </c>
      <c r="D10" s="5">
        <v>30</v>
      </c>
      <c r="E10" s="6"/>
      <c r="F10" s="10">
        <v>2</v>
      </c>
      <c r="G10" s="5"/>
      <c r="H10" s="6"/>
      <c r="I10" s="7"/>
      <c r="J10" s="16" t="s">
        <v>8</v>
      </c>
      <c r="K10" s="29">
        <f>SUM(F10+I10)</f>
        <v>2</v>
      </c>
      <c r="L10" s="46" t="s">
        <v>46</v>
      </c>
    </row>
    <row r="11" spans="1:12" x14ac:dyDescent="0.25">
      <c r="A11" s="4" t="s">
        <v>23</v>
      </c>
      <c r="B11" s="11" t="s">
        <v>92</v>
      </c>
      <c r="C11" s="16">
        <f t="shared" ref="C11:C24" si="0">SUM(D11:E11,G11:H11)</f>
        <v>30</v>
      </c>
      <c r="D11" s="4"/>
      <c r="E11" s="3">
        <v>30</v>
      </c>
      <c r="F11" s="11">
        <v>2</v>
      </c>
      <c r="G11" s="4"/>
      <c r="H11" s="3"/>
      <c r="I11" s="14"/>
      <c r="J11" s="17" t="s">
        <v>10</v>
      </c>
      <c r="K11" s="29">
        <f t="shared" ref="K11:K24" si="1">SUM(F11+I11)</f>
        <v>2</v>
      </c>
      <c r="L11" s="45" t="s">
        <v>104</v>
      </c>
    </row>
    <row r="12" spans="1:12" x14ac:dyDescent="0.25">
      <c r="A12" s="4" t="s">
        <v>24</v>
      </c>
      <c r="B12" s="11" t="s">
        <v>9</v>
      </c>
      <c r="C12" s="16">
        <f t="shared" si="0"/>
        <v>15</v>
      </c>
      <c r="D12" s="4"/>
      <c r="E12" s="3"/>
      <c r="F12" s="11"/>
      <c r="G12" s="4"/>
      <c r="H12" s="3">
        <v>15</v>
      </c>
      <c r="I12" s="14">
        <v>2</v>
      </c>
      <c r="J12" s="17" t="s">
        <v>10</v>
      </c>
      <c r="K12" s="29">
        <f t="shared" si="1"/>
        <v>2</v>
      </c>
      <c r="L12" s="45" t="s">
        <v>114</v>
      </c>
    </row>
    <row r="13" spans="1:12" x14ac:dyDescent="0.25">
      <c r="A13" s="4" t="s">
        <v>25</v>
      </c>
      <c r="B13" s="54" t="s">
        <v>40</v>
      </c>
      <c r="C13" s="16">
        <f t="shared" si="0"/>
        <v>30</v>
      </c>
      <c r="D13" s="55"/>
      <c r="E13" s="40">
        <v>30</v>
      </c>
      <c r="F13" s="41">
        <v>2</v>
      </c>
      <c r="G13" s="39"/>
      <c r="H13" s="40"/>
      <c r="I13" s="42"/>
      <c r="J13" s="43" t="s">
        <v>10</v>
      </c>
      <c r="K13" s="29">
        <f t="shared" si="1"/>
        <v>2</v>
      </c>
      <c r="L13" s="45" t="s">
        <v>47</v>
      </c>
    </row>
    <row r="14" spans="1:12" x14ac:dyDescent="0.25">
      <c r="A14" s="4" t="s">
        <v>26</v>
      </c>
      <c r="B14" s="11" t="s">
        <v>11</v>
      </c>
      <c r="C14" s="16">
        <f t="shared" si="0"/>
        <v>240</v>
      </c>
      <c r="D14" s="4"/>
      <c r="E14" s="3">
        <v>120</v>
      </c>
      <c r="F14" s="11">
        <v>10</v>
      </c>
      <c r="G14" s="4"/>
      <c r="H14" s="3">
        <v>120</v>
      </c>
      <c r="I14" s="14">
        <v>14</v>
      </c>
      <c r="J14" s="17" t="s">
        <v>8</v>
      </c>
      <c r="K14" s="29">
        <f t="shared" si="1"/>
        <v>24</v>
      </c>
      <c r="L14" s="45" t="s">
        <v>62</v>
      </c>
    </row>
    <row r="15" spans="1:12" x14ac:dyDescent="0.25">
      <c r="A15" s="4" t="s">
        <v>27</v>
      </c>
      <c r="B15" s="11" t="s">
        <v>77</v>
      </c>
      <c r="C15" s="16">
        <f t="shared" si="0"/>
        <v>30</v>
      </c>
      <c r="D15" s="4"/>
      <c r="E15" s="3"/>
      <c r="F15" s="11"/>
      <c r="G15" s="4">
        <v>15</v>
      </c>
      <c r="H15" s="3">
        <v>15</v>
      </c>
      <c r="I15" s="14">
        <v>4</v>
      </c>
      <c r="J15" s="17" t="s">
        <v>8</v>
      </c>
      <c r="K15" s="29">
        <f t="shared" si="1"/>
        <v>4</v>
      </c>
      <c r="L15" s="45" t="s">
        <v>78</v>
      </c>
    </row>
    <row r="16" spans="1:12" x14ac:dyDescent="0.25">
      <c r="A16" s="4" t="s">
        <v>93</v>
      </c>
      <c r="B16" s="11" t="s">
        <v>14</v>
      </c>
      <c r="C16" s="16">
        <f t="shared" si="0"/>
        <v>60</v>
      </c>
      <c r="D16" s="4"/>
      <c r="E16" s="3">
        <v>30</v>
      </c>
      <c r="F16" s="11">
        <v>1</v>
      </c>
      <c r="G16" s="4"/>
      <c r="H16" s="3">
        <v>30</v>
      </c>
      <c r="I16" s="14">
        <v>1</v>
      </c>
      <c r="J16" s="17" t="s">
        <v>15</v>
      </c>
      <c r="K16" s="29">
        <f t="shared" si="1"/>
        <v>2</v>
      </c>
      <c r="L16" s="61" t="s">
        <v>45</v>
      </c>
    </row>
    <row r="17" spans="1:14" x14ac:dyDescent="0.25">
      <c r="A17" s="4" t="s">
        <v>94</v>
      </c>
      <c r="B17" s="11" t="s">
        <v>16</v>
      </c>
      <c r="C17" s="16">
        <f t="shared" si="0"/>
        <v>30</v>
      </c>
      <c r="D17" s="4"/>
      <c r="E17" s="3"/>
      <c r="F17" s="11"/>
      <c r="G17" s="4"/>
      <c r="H17" s="3">
        <v>30</v>
      </c>
      <c r="I17" s="14">
        <v>2</v>
      </c>
      <c r="J17" s="17" t="s">
        <v>10</v>
      </c>
      <c r="K17" s="29">
        <f t="shared" si="1"/>
        <v>2</v>
      </c>
      <c r="L17" s="61" t="s">
        <v>45</v>
      </c>
    </row>
    <row r="18" spans="1:14" x14ac:dyDescent="0.25">
      <c r="A18" s="4" t="s">
        <v>95</v>
      </c>
      <c r="B18" s="11" t="s">
        <v>17</v>
      </c>
      <c r="C18" s="16">
        <f t="shared" si="0"/>
        <v>45</v>
      </c>
      <c r="D18" s="4">
        <v>30</v>
      </c>
      <c r="E18" s="3"/>
      <c r="F18" s="11">
        <v>2</v>
      </c>
      <c r="G18" s="4"/>
      <c r="H18" s="3">
        <v>15</v>
      </c>
      <c r="I18" s="14">
        <v>2</v>
      </c>
      <c r="J18" s="17" t="s">
        <v>10</v>
      </c>
      <c r="K18" s="29">
        <f t="shared" si="1"/>
        <v>4</v>
      </c>
      <c r="L18" s="45" t="s">
        <v>108</v>
      </c>
    </row>
    <row r="19" spans="1:14" x14ac:dyDescent="0.25">
      <c r="A19" s="4" t="s">
        <v>96</v>
      </c>
      <c r="B19" s="11" t="s">
        <v>18</v>
      </c>
      <c r="C19" s="16">
        <f t="shared" si="0"/>
        <v>60</v>
      </c>
      <c r="D19" s="4"/>
      <c r="E19" s="3">
        <v>30</v>
      </c>
      <c r="F19" s="11">
        <v>2</v>
      </c>
      <c r="G19" s="4"/>
      <c r="H19" s="3">
        <v>30</v>
      </c>
      <c r="I19" s="14">
        <v>3</v>
      </c>
      <c r="J19" s="17" t="s">
        <v>10</v>
      </c>
      <c r="K19" s="29">
        <f t="shared" si="1"/>
        <v>5</v>
      </c>
      <c r="L19" s="45" t="s">
        <v>63</v>
      </c>
    </row>
    <row r="20" spans="1:14" x14ac:dyDescent="0.25">
      <c r="A20" s="4" t="s">
        <v>97</v>
      </c>
      <c r="B20" s="11" t="s">
        <v>19</v>
      </c>
      <c r="C20" s="16">
        <f t="shared" si="0"/>
        <v>30</v>
      </c>
      <c r="D20" s="4">
        <v>30</v>
      </c>
      <c r="E20" s="3"/>
      <c r="F20" s="11">
        <v>3</v>
      </c>
      <c r="G20" s="4"/>
      <c r="H20" s="3"/>
      <c r="I20" s="14"/>
      <c r="J20" s="17" t="s">
        <v>10</v>
      </c>
      <c r="K20" s="29">
        <f t="shared" si="1"/>
        <v>3</v>
      </c>
      <c r="L20" s="45" t="s">
        <v>109</v>
      </c>
    </row>
    <row r="21" spans="1:14" x14ac:dyDescent="0.25">
      <c r="A21" s="18" t="s">
        <v>98</v>
      </c>
      <c r="B21" s="19" t="s">
        <v>20</v>
      </c>
      <c r="C21" s="16">
        <f t="shared" si="0"/>
        <v>15</v>
      </c>
      <c r="D21" s="4"/>
      <c r="E21" s="21">
        <v>15</v>
      </c>
      <c r="F21" s="19">
        <v>2</v>
      </c>
      <c r="G21" s="18"/>
      <c r="H21" s="21"/>
      <c r="I21" s="22"/>
      <c r="J21" s="20" t="s">
        <v>8</v>
      </c>
      <c r="K21" s="29">
        <f t="shared" si="1"/>
        <v>2</v>
      </c>
      <c r="L21" s="47" t="s">
        <v>110</v>
      </c>
    </row>
    <row r="22" spans="1:14" x14ac:dyDescent="0.25">
      <c r="A22" s="4" t="s">
        <v>99</v>
      </c>
      <c r="B22" s="11" t="s">
        <v>13</v>
      </c>
      <c r="C22" s="16">
        <f t="shared" si="0"/>
        <v>30</v>
      </c>
      <c r="D22" s="4"/>
      <c r="E22" s="3">
        <v>30</v>
      </c>
      <c r="F22" s="11">
        <v>2</v>
      </c>
      <c r="G22" s="4"/>
      <c r="H22" s="3"/>
      <c r="I22" s="14"/>
      <c r="J22" s="17" t="s">
        <v>10</v>
      </c>
      <c r="K22" s="29">
        <f t="shared" si="1"/>
        <v>2</v>
      </c>
      <c r="L22" s="45" t="s">
        <v>111</v>
      </c>
    </row>
    <row r="23" spans="1:14" x14ac:dyDescent="0.25">
      <c r="A23" s="18" t="s">
        <v>100</v>
      </c>
      <c r="B23" s="64" t="s">
        <v>101</v>
      </c>
      <c r="C23" s="16">
        <f t="shared" si="0"/>
        <v>30</v>
      </c>
      <c r="D23" s="65">
        <v>30</v>
      </c>
      <c r="E23" s="66"/>
      <c r="F23" s="67">
        <v>2</v>
      </c>
      <c r="G23" s="65"/>
      <c r="H23" s="66"/>
      <c r="I23" s="68"/>
      <c r="J23" s="69" t="s">
        <v>10</v>
      </c>
      <c r="K23" s="17">
        <f t="shared" si="1"/>
        <v>2</v>
      </c>
      <c r="L23" s="62" t="s">
        <v>106</v>
      </c>
    </row>
    <row r="24" spans="1:14" ht="15.75" thickBot="1" x14ac:dyDescent="0.3">
      <c r="A24" s="18" t="s">
        <v>102</v>
      </c>
      <c r="B24" s="176" t="s">
        <v>103</v>
      </c>
      <c r="C24" s="177">
        <f t="shared" si="0"/>
        <v>30</v>
      </c>
      <c r="D24" s="178"/>
      <c r="E24" s="179"/>
      <c r="F24" s="180"/>
      <c r="G24" s="178">
        <v>30</v>
      </c>
      <c r="H24" s="179"/>
      <c r="I24" s="181">
        <v>2</v>
      </c>
      <c r="J24" s="182" t="s">
        <v>10</v>
      </c>
      <c r="K24" s="183">
        <f t="shared" si="1"/>
        <v>2</v>
      </c>
      <c r="L24" s="184" t="s">
        <v>107</v>
      </c>
    </row>
    <row r="25" spans="1:14" ht="15.75" thickBot="1" x14ac:dyDescent="0.3">
      <c r="A25" s="23"/>
      <c r="B25" s="185" t="s">
        <v>33</v>
      </c>
      <c r="C25" s="24">
        <f>SUM(C10:C24)</f>
        <v>705</v>
      </c>
      <c r="D25" s="25">
        <f>SUM(D10:D24)</f>
        <v>120</v>
      </c>
      <c r="E25" s="26">
        <f>SUM(E10:E24)</f>
        <v>285</v>
      </c>
      <c r="F25" s="27">
        <f>SUM(F10:F24)</f>
        <v>30</v>
      </c>
      <c r="G25" s="25">
        <f>SUM(G10:G24)</f>
        <v>45</v>
      </c>
      <c r="H25" s="26">
        <f>SUM(H10:H24)</f>
        <v>255</v>
      </c>
      <c r="I25" s="28">
        <f>SUM(I10:I24)</f>
        <v>30</v>
      </c>
      <c r="J25" s="44" t="s">
        <v>45</v>
      </c>
      <c r="K25" s="30">
        <f>SUM(K10:K24)</f>
        <v>60</v>
      </c>
      <c r="L25" s="44" t="s">
        <v>45</v>
      </c>
      <c r="M25">
        <f>SUM(D25:E25,G25:H25)</f>
        <v>705</v>
      </c>
      <c r="N25">
        <f>C25-M25</f>
        <v>0</v>
      </c>
    </row>
    <row r="27" spans="1:14" ht="15.75" x14ac:dyDescent="0.25">
      <c r="A27" s="50" t="s">
        <v>123</v>
      </c>
    </row>
    <row r="28" spans="1:14" ht="15.75" x14ac:dyDescent="0.25">
      <c r="A28" s="50" t="s">
        <v>48</v>
      </c>
    </row>
    <row r="29" spans="1:14" ht="15.75" x14ac:dyDescent="0.25">
      <c r="A29" s="50"/>
      <c r="B29" t="s">
        <v>49</v>
      </c>
    </row>
    <row r="30" spans="1:14" ht="15.75" x14ac:dyDescent="0.25">
      <c r="A30" s="50"/>
      <c r="B30" s="52" t="s">
        <v>57</v>
      </c>
      <c r="C30" s="63">
        <f>SUM(E30,G30,I30)</f>
        <v>1905</v>
      </c>
      <c r="D30" s="52" t="s">
        <v>58</v>
      </c>
      <c r="E30" s="51">
        <f>C25</f>
        <v>705</v>
      </c>
      <c r="F30" s="52" t="s">
        <v>59</v>
      </c>
      <c r="G30" s="51">
        <f>'II rok'!C23</f>
        <v>675</v>
      </c>
      <c r="H30" s="52" t="s">
        <v>60</v>
      </c>
      <c r="I30" s="51">
        <f>'III rok'!C20</f>
        <v>525</v>
      </c>
    </row>
  </sheetData>
  <mergeCells count="8">
    <mergeCell ref="L7:L9"/>
    <mergeCell ref="D8:F8"/>
    <mergeCell ref="G8:I8"/>
    <mergeCell ref="A7:B9"/>
    <mergeCell ref="C7:C9"/>
    <mergeCell ref="D7:I7"/>
    <mergeCell ref="J7:J9"/>
    <mergeCell ref="K7:K9"/>
  </mergeCells>
  <pageMargins left="0.7" right="0.7" top="0.75" bottom="0.75" header="0.3" footer="0.3"/>
  <pageSetup paperSize="9" scale="8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tabSelected="1" view="pageBreakPreview" zoomScale="106" zoomScaleSheetLayoutView="106" workbookViewId="0">
      <selection activeCell="B17" sqref="B17"/>
    </sheetView>
  </sheetViews>
  <sheetFormatPr defaultRowHeight="15" x14ac:dyDescent="0.25"/>
  <cols>
    <col min="1" max="1" width="4.375" customWidth="1"/>
    <col min="2" max="2" width="40.375" customWidth="1"/>
    <col min="3" max="3" width="11.75" customWidth="1"/>
    <col min="4" max="4" width="9.375" customWidth="1"/>
    <col min="9" max="9" width="9.875" bestFit="1" customWidth="1"/>
    <col min="10" max="10" width="15.75" customWidth="1"/>
    <col min="11" max="11" width="8.875" customWidth="1"/>
    <col min="12" max="12" width="19.125" customWidth="1"/>
  </cols>
  <sheetData>
    <row r="1" spans="1:12" x14ac:dyDescent="0.25">
      <c r="A1" t="s">
        <v>0</v>
      </c>
    </row>
    <row r="2" spans="1:12" x14ac:dyDescent="0.25">
      <c r="A2" t="s">
        <v>1</v>
      </c>
    </row>
    <row r="3" spans="1:12" x14ac:dyDescent="0.25">
      <c r="A3" s="9" t="str">
        <f>'I rok'!A3</f>
        <v xml:space="preserve">na rok akad. 2016/2017 </v>
      </c>
      <c r="B3" s="9"/>
    </row>
    <row r="4" spans="1:12" x14ac:dyDescent="0.25">
      <c r="A4" s="9" t="s">
        <v>21</v>
      </c>
      <c r="B4" s="9"/>
    </row>
    <row r="5" spans="1:12" x14ac:dyDescent="0.25">
      <c r="A5" s="2" t="s">
        <v>56</v>
      </c>
      <c r="B5" s="2"/>
    </row>
    <row r="6" spans="1:12" ht="15.75" thickBot="1" x14ac:dyDescent="0.3"/>
    <row r="7" spans="1:12" ht="15" customHeight="1" x14ac:dyDescent="0.25">
      <c r="A7" s="126" t="s">
        <v>2</v>
      </c>
      <c r="B7" s="145"/>
      <c r="C7" s="132" t="s">
        <v>34</v>
      </c>
      <c r="D7" s="135" t="s">
        <v>3</v>
      </c>
      <c r="E7" s="136"/>
      <c r="F7" s="136"/>
      <c r="G7" s="137"/>
      <c r="H7" s="137"/>
      <c r="I7" s="138"/>
      <c r="J7" s="139" t="s">
        <v>4</v>
      </c>
      <c r="K7" s="142" t="s">
        <v>35</v>
      </c>
      <c r="L7" s="118" t="s">
        <v>50</v>
      </c>
    </row>
    <row r="8" spans="1:12" x14ac:dyDescent="0.25">
      <c r="A8" s="128"/>
      <c r="B8" s="146"/>
      <c r="C8" s="133"/>
      <c r="D8" s="121" t="s">
        <v>37</v>
      </c>
      <c r="E8" s="122"/>
      <c r="F8" s="122"/>
      <c r="G8" s="123" t="s">
        <v>38</v>
      </c>
      <c r="H8" s="124"/>
      <c r="I8" s="125"/>
      <c r="J8" s="140"/>
      <c r="K8" s="143"/>
      <c r="L8" s="119"/>
    </row>
    <row r="9" spans="1:12" ht="15.75" thickBot="1" x14ac:dyDescent="0.3">
      <c r="A9" s="130"/>
      <c r="B9" s="147"/>
      <c r="C9" s="134"/>
      <c r="D9" s="12" t="s">
        <v>31</v>
      </c>
      <c r="E9" s="8" t="s">
        <v>32</v>
      </c>
      <c r="F9" s="15" t="s">
        <v>5</v>
      </c>
      <c r="G9" s="12" t="s">
        <v>31</v>
      </c>
      <c r="H9" s="8" t="s">
        <v>32</v>
      </c>
      <c r="I9" s="13" t="s">
        <v>5</v>
      </c>
      <c r="J9" s="141"/>
      <c r="K9" s="144"/>
      <c r="L9" s="120"/>
    </row>
    <row r="10" spans="1:12" ht="15.75" x14ac:dyDescent="0.25">
      <c r="A10" s="31" t="s">
        <v>22</v>
      </c>
      <c r="B10" s="58" t="s">
        <v>39</v>
      </c>
      <c r="C10" s="57">
        <f>SUM(D10:E10,G10:H10)</f>
        <v>30</v>
      </c>
      <c r="D10" s="59"/>
      <c r="E10" s="35">
        <v>30</v>
      </c>
      <c r="F10" s="36">
        <v>4</v>
      </c>
      <c r="G10" s="34"/>
      <c r="H10" s="35"/>
      <c r="I10" s="37"/>
      <c r="J10" s="38" t="s">
        <v>10</v>
      </c>
      <c r="K10" s="29">
        <f>SUM(F10+I10)</f>
        <v>4</v>
      </c>
      <c r="L10" s="46" t="s">
        <v>112</v>
      </c>
    </row>
    <row r="11" spans="1:12" ht="15.75" x14ac:dyDescent="0.25">
      <c r="A11" s="32" t="s">
        <v>23</v>
      </c>
      <c r="B11" s="53" t="s">
        <v>77</v>
      </c>
      <c r="C11" s="60">
        <f>SUM(D11:E11,G11:H11)</f>
        <v>60</v>
      </c>
      <c r="D11" s="55">
        <v>15</v>
      </c>
      <c r="E11" s="40">
        <v>15</v>
      </c>
      <c r="F11" s="41">
        <v>4</v>
      </c>
      <c r="G11" s="39">
        <v>15</v>
      </c>
      <c r="H11" s="40">
        <v>15</v>
      </c>
      <c r="I11" s="42">
        <v>4</v>
      </c>
      <c r="J11" s="43" t="s">
        <v>8</v>
      </c>
      <c r="K11" s="29">
        <f t="shared" ref="K11:K22" si="0">SUM(F11+I11)</f>
        <v>8</v>
      </c>
      <c r="L11" s="45" t="s">
        <v>79</v>
      </c>
    </row>
    <row r="12" spans="1:12" ht="15.75" x14ac:dyDescent="0.25">
      <c r="A12" s="32" t="s">
        <v>24</v>
      </c>
      <c r="B12" s="53" t="s">
        <v>11</v>
      </c>
      <c r="C12" s="60">
        <f t="shared" ref="C12:C19" si="1">SUM(D12:E12,G12:H12)</f>
        <v>210</v>
      </c>
      <c r="D12" s="55"/>
      <c r="E12" s="40">
        <v>120</v>
      </c>
      <c r="F12" s="41">
        <v>10</v>
      </c>
      <c r="G12" s="39"/>
      <c r="H12" s="40">
        <v>90</v>
      </c>
      <c r="I12" s="42">
        <v>8</v>
      </c>
      <c r="J12" s="43" t="s">
        <v>118</v>
      </c>
      <c r="K12" s="29">
        <f t="shared" si="0"/>
        <v>18</v>
      </c>
      <c r="L12" s="45" t="s">
        <v>81</v>
      </c>
    </row>
    <row r="13" spans="1:12" ht="15.75" x14ac:dyDescent="0.25">
      <c r="A13" s="32" t="s">
        <v>25</v>
      </c>
      <c r="B13" s="54" t="s">
        <v>36</v>
      </c>
      <c r="C13" s="60">
        <f t="shared" si="1"/>
        <v>60</v>
      </c>
      <c r="D13" s="55">
        <v>15</v>
      </c>
      <c r="E13" s="40">
        <v>15</v>
      </c>
      <c r="F13" s="41">
        <v>4</v>
      </c>
      <c r="G13" s="39">
        <v>15</v>
      </c>
      <c r="H13" s="40">
        <v>15</v>
      </c>
      <c r="I13" s="42">
        <v>4</v>
      </c>
      <c r="J13" s="43" t="s">
        <v>8</v>
      </c>
      <c r="K13" s="29">
        <f t="shared" si="0"/>
        <v>8</v>
      </c>
      <c r="L13" s="45" t="s">
        <v>80</v>
      </c>
    </row>
    <row r="14" spans="1:12" ht="15.75" x14ac:dyDescent="0.25">
      <c r="A14" s="32" t="s">
        <v>27</v>
      </c>
      <c r="B14" s="53" t="s">
        <v>41</v>
      </c>
      <c r="C14" s="60">
        <f t="shared" si="1"/>
        <v>30</v>
      </c>
      <c r="D14" s="55"/>
      <c r="E14" s="40"/>
      <c r="F14" s="41"/>
      <c r="G14" s="39"/>
      <c r="H14" s="40">
        <v>30</v>
      </c>
      <c r="I14" s="42">
        <v>2</v>
      </c>
      <c r="J14" s="43" t="s">
        <v>10</v>
      </c>
      <c r="K14" s="29">
        <f t="shared" si="0"/>
        <v>2</v>
      </c>
      <c r="L14" s="45" t="s">
        <v>113</v>
      </c>
    </row>
    <row r="15" spans="1:12" ht="30" x14ac:dyDescent="0.25">
      <c r="A15" s="32" t="s">
        <v>28</v>
      </c>
      <c r="B15" s="49" t="s">
        <v>54</v>
      </c>
      <c r="C15" s="60">
        <f t="shared" si="1"/>
        <v>15</v>
      </c>
      <c r="D15" s="56"/>
      <c r="E15" s="3"/>
      <c r="F15" s="11"/>
      <c r="G15" s="4">
        <v>15</v>
      </c>
      <c r="H15" s="40"/>
      <c r="I15" s="42">
        <v>2</v>
      </c>
      <c r="J15" s="43" t="s">
        <v>10</v>
      </c>
      <c r="K15" s="29">
        <f t="shared" si="0"/>
        <v>2</v>
      </c>
      <c r="L15" s="45" t="s">
        <v>61</v>
      </c>
    </row>
    <row r="16" spans="1:12" ht="30" x14ac:dyDescent="0.25">
      <c r="A16" s="32" t="s">
        <v>29</v>
      </c>
      <c r="B16" s="49" t="s">
        <v>64</v>
      </c>
      <c r="C16" s="60">
        <f t="shared" si="1"/>
        <v>30</v>
      </c>
      <c r="D16" s="4"/>
      <c r="E16" s="3"/>
      <c r="F16" s="11"/>
      <c r="G16" s="4">
        <v>30</v>
      </c>
      <c r="H16" s="3"/>
      <c r="I16" s="14">
        <v>2</v>
      </c>
      <c r="J16" s="17" t="s">
        <v>10</v>
      </c>
      <c r="K16" s="29">
        <f t="shared" si="0"/>
        <v>2</v>
      </c>
      <c r="L16" s="47" t="s">
        <v>88</v>
      </c>
    </row>
    <row r="17" spans="1:12" ht="15.75" x14ac:dyDescent="0.25">
      <c r="A17" s="32" t="s">
        <v>30</v>
      </c>
      <c r="B17" s="53" t="s">
        <v>42</v>
      </c>
      <c r="C17" s="60">
        <f t="shared" si="1"/>
        <v>60</v>
      </c>
      <c r="D17" s="55"/>
      <c r="E17" s="40">
        <v>30</v>
      </c>
      <c r="F17" s="41">
        <v>2</v>
      </c>
      <c r="G17" s="39"/>
      <c r="H17" s="40">
        <v>30</v>
      </c>
      <c r="I17" s="42">
        <v>2</v>
      </c>
      <c r="J17" s="17" t="s">
        <v>10</v>
      </c>
      <c r="K17" s="29">
        <f t="shared" si="0"/>
        <v>4</v>
      </c>
      <c r="L17" s="61" t="s">
        <v>45</v>
      </c>
    </row>
    <row r="18" spans="1:12" ht="15.75" x14ac:dyDescent="0.25">
      <c r="A18" s="32" t="s">
        <v>52</v>
      </c>
      <c r="B18" s="11" t="s">
        <v>18</v>
      </c>
      <c r="C18" s="60">
        <f t="shared" si="1"/>
        <v>60</v>
      </c>
      <c r="D18" s="55"/>
      <c r="E18" s="40">
        <v>30</v>
      </c>
      <c r="F18" s="41">
        <v>2</v>
      </c>
      <c r="G18" s="39"/>
      <c r="H18" s="40">
        <v>30</v>
      </c>
      <c r="I18" s="42">
        <v>2</v>
      </c>
      <c r="J18" s="43" t="s">
        <v>8</v>
      </c>
      <c r="K18" s="29">
        <f t="shared" si="0"/>
        <v>4</v>
      </c>
      <c r="L18" s="45" t="s">
        <v>82</v>
      </c>
    </row>
    <row r="19" spans="1:12" ht="15.75" x14ac:dyDescent="0.25">
      <c r="A19" s="32" t="s">
        <v>53</v>
      </c>
      <c r="B19" s="54" t="s">
        <v>43</v>
      </c>
      <c r="C19" s="60">
        <f t="shared" si="1"/>
        <v>30</v>
      </c>
      <c r="D19" s="55"/>
      <c r="E19" s="40">
        <v>30</v>
      </c>
      <c r="F19" s="41">
        <v>2</v>
      </c>
      <c r="G19" s="39"/>
      <c r="H19" s="40"/>
      <c r="I19" s="42"/>
      <c r="J19" s="43" t="s">
        <v>10</v>
      </c>
      <c r="K19" s="29">
        <f t="shared" si="0"/>
        <v>2</v>
      </c>
      <c r="L19" s="45" t="s">
        <v>83</v>
      </c>
    </row>
    <row r="20" spans="1:12" ht="15.75" x14ac:dyDescent="0.25">
      <c r="A20" s="32" t="s">
        <v>55</v>
      </c>
      <c r="B20" s="70" t="s">
        <v>44</v>
      </c>
      <c r="C20" s="60">
        <f t="shared" ref="C20" si="2">SUM(D20:E20,G20:H20)</f>
        <v>30</v>
      </c>
      <c r="D20" s="55"/>
      <c r="E20" s="40"/>
      <c r="F20" s="41"/>
      <c r="G20" s="39"/>
      <c r="H20" s="40">
        <v>30</v>
      </c>
      <c r="I20" s="42">
        <v>2</v>
      </c>
      <c r="J20" s="43" t="s">
        <v>10</v>
      </c>
      <c r="K20" s="29">
        <f t="shared" si="0"/>
        <v>2</v>
      </c>
      <c r="L20" s="47" t="s">
        <v>84</v>
      </c>
    </row>
    <row r="21" spans="1:12" x14ac:dyDescent="0.25">
      <c r="A21" s="32" t="s">
        <v>119</v>
      </c>
      <c r="B21" s="71" t="s">
        <v>121</v>
      </c>
      <c r="C21" s="72">
        <v>30</v>
      </c>
      <c r="D21" s="73"/>
      <c r="E21" s="74">
        <v>30</v>
      </c>
      <c r="F21" s="75">
        <v>2</v>
      </c>
      <c r="G21" s="73"/>
      <c r="H21" s="74"/>
      <c r="I21" s="76"/>
      <c r="J21" s="72" t="s">
        <v>10</v>
      </c>
      <c r="K21" s="29">
        <f t="shared" si="0"/>
        <v>2</v>
      </c>
      <c r="L21" s="47"/>
    </row>
    <row r="22" spans="1:12" ht="15.75" thickBot="1" x14ac:dyDescent="0.3">
      <c r="A22" s="32" t="s">
        <v>120</v>
      </c>
      <c r="B22" s="175" t="s">
        <v>122</v>
      </c>
      <c r="C22" s="72">
        <v>30</v>
      </c>
      <c r="D22" s="115"/>
      <c r="E22" s="116"/>
      <c r="F22" s="114"/>
      <c r="G22" s="115"/>
      <c r="H22" s="116">
        <v>30</v>
      </c>
      <c r="I22" s="117">
        <v>2</v>
      </c>
      <c r="J22" s="72" t="s">
        <v>10</v>
      </c>
      <c r="K22" s="29">
        <f t="shared" si="0"/>
        <v>2</v>
      </c>
      <c r="L22" s="47"/>
    </row>
    <row r="23" spans="1:12" ht="15.75" thickBot="1" x14ac:dyDescent="0.3">
      <c r="A23" s="23"/>
      <c r="B23" s="33" t="s">
        <v>33</v>
      </c>
      <c r="C23" s="24">
        <f t="shared" ref="C23:I23" si="3">SUM(C10:C22)</f>
        <v>675</v>
      </c>
      <c r="D23" s="25">
        <f t="shared" si="3"/>
        <v>30</v>
      </c>
      <c r="E23" s="26">
        <f t="shared" si="3"/>
        <v>300</v>
      </c>
      <c r="F23" s="27">
        <f t="shared" si="3"/>
        <v>30</v>
      </c>
      <c r="G23" s="25">
        <f t="shared" si="3"/>
        <v>75</v>
      </c>
      <c r="H23" s="26">
        <f t="shared" si="3"/>
        <v>270</v>
      </c>
      <c r="I23" s="28">
        <f t="shared" si="3"/>
        <v>30</v>
      </c>
      <c r="J23" s="44" t="s">
        <v>45</v>
      </c>
      <c r="K23" s="30">
        <f>SUM(K10:K22)</f>
        <v>60</v>
      </c>
      <c r="L23" s="48" t="s">
        <v>45</v>
      </c>
    </row>
  </sheetData>
  <mergeCells count="8">
    <mergeCell ref="L7:L9"/>
    <mergeCell ref="A7:B9"/>
    <mergeCell ref="C7:C9"/>
    <mergeCell ref="D7:I7"/>
    <mergeCell ref="J7:J9"/>
    <mergeCell ref="K7:K9"/>
    <mergeCell ref="D8:F8"/>
    <mergeCell ref="G8:I8"/>
  </mergeCells>
  <pageMargins left="0.7" right="0.7" top="0.75" bottom="0.75" header="0.3" footer="0.3"/>
  <pageSetup paperSize="9" scale="84" fitToHeight="0" orientation="landscape" verticalDpi="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2"/>
  <sheetViews>
    <sheetView view="pageBreakPreview" zoomScaleSheetLayoutView="100" workbookViewId="0">
      <selection activeCell="F24" sqref="F24"/>
    </sheetView>
  </sheetViews>
  <sheetFormatPr defaultRowHeight="15" x14ac:dyDescent="0.25"/>
  <cols>
    <col min="1" max="1" width="4.375" customWidth="1"/>
    <col min="2" max="2" width="47" customWidth="1"/>
    <col min="3" max="3" width="11.75" customWidth="1"/>
    <col min="4" max="4" width="9.375" customWidth="1"/>
    <col min="9" max="9" width="9.875" bestFit="1" customWidth="1"/>
    <col min="10" max="10" width="15.75" customWidth="1"/>
    <col min="11" max="11" width="8.875" customWidth="1"/>
    <col min="12" max="12" width="16.625" customWidth="1"/>
  </cols>
  <sheetData>
    <row r="1" spans="1:13" x14ac:dyDescent="0.25">
      <c r="A1" s="77" t="s">
        <v>0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</row>
    <row r="2" spans="1:13" x14ac:dyDescent="0.25">
      <c r="A2" s="77" t="s">
        <v>1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</row>
    <row r="3" spans="1:13" x14ac:dyDescent="0.25">
      <c r="A3" s="78" t="str">
        <f>'I rok'!A3</f>
        <v xml:space="preserve">na rok akad. 2016/2017 </v>
      </c>
      <c r="B3" s="78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</row>
    <row r="4" spans="1:13" x14ac:dyDescent="0.25">
      <c r="A4" s="78" t="s">
        <v>21</v>
      </c>
      <c r="B4" s="78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</row>
    <row r="5" spans="1:13" x14ac:dyDescent="0.25">
      <c r="A5" s="79" t="s">
        <v>65</v>
      </c>
      <c r="B5" s="79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</row>
    <row r="6" spans="1:13" ht="15.75" thickBot="1" x14ac:dyDescent="0.3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</row>
    <row r="7" spans="1:13" ht="15" customHeight="1" x14ac:dyDescent="0.25">
      <c r="A7" s="156" t="s">
        <v>2</v>
      </c>
      <c r="B7" s="157"/>
      <c r="C7" s="162" t="s">
        <v>34</v>
      </c>
      <c r="D7" s="165" t="s">
        <v>3</v>
      </c>
      <c r="E7" s="166"/>
      <c r="F7" s="166"/>
      <c r="G7" s="167"/>
      <c r="H7" s="167"/>
      <c r="I7" s="168"/>
      <c r="J7" s="169" t="s">
        <v>4</v>
      </c>
      <c r="K7" s="172" t="s">
        <v>35</v>
      </c>
      <c r="L7" s="148" t="s">
        <v>50</v>
      </c>
      <c r="M7" s="80"/>
    </row>
    <row r="8" spans="1:13" x14ac:dyDescent="0.25">
      <c r="A8" s="158"/>
      <c r="B8" s="159"/>
      <c r="C8" s="163"/>
      <c r="D8" s="151" t="s">
        <v>66</v>
      </c>
      <c r="E8" s="152"/>
      <c r="F8" s="152"/>
      <c r="G8" s="153" t="s">
        <v>67</v>
      </c>
      <c r="H8" s="154"/>
      <c r="I8" s="155"/>
      <c r="J8" s="170"/>
      <c r="K8" s="173"/>
      <c r="L8" s="149"/>
      <c r="M8" s="80"/>
    </row>
    <row r="9" spans="1:13" ht="15.75" thickBot="1" x14ac:dyDescent="0.3">
      <c r="A9" s="160"/>
      <c r="B9" s="161"/>
      <c r="C9" s="164"/>
      <c r="D9" s="81" t="s">
        <v>31</v>
      </c>
      <c r="E9" s="82" t="s">
        <v>32</v>
      </c>
      <c r="F9" s="83" t="s">
        <v>5</v>
      </c>
      <c r="G9" s="81" t="s">
        <v>31</v>
      </c>
      <c r="H9" s="82" t="s">
        <v>32</v>
      </c>
      <c r="I9" s="84" t="s">
        <v>5</v>
      </c>
      <c r="J9" s="171"/>
      <c r="K9" s="174"/>
      <c r="L9" s="150"/>
      <c r="M9" s="80"/>
    </row>
    <row r="10" spans="1:13" x14ac:dyDescent="0.25">
      <c r="A10" s="85" t="s">
        <v>22</v>
      </c>
      <c r="B10" s="86" t="s">
        <v>36</v>
      </c>
      <c r="C10" s="87">
        <f>SUM(D10:E10,G10:H10)</f>
        <v>30</v>
      </c>
      <c r="D10" s="85">
        <v>15</v>
      </c>
      <c r="E10" s="88">
        <v>15</v>
      </c>
      <c r="F10" s="86">
        <v>4</v>
      </c>
      <c r="G10" s="85"/>
      <c r="H10" s="88"/>
      <c r="I10" s="89"/>
      <c r="J10" s="87" t="s">
        <v>8</v>
      </c>
      <c r="K10" s="90">
        <f>SUM(F10+I10)</f>
        <v>4</v>
      </c>
      <c r="L10" s="91" t="s">
        <v>85</v>
      </c>
      <c r="M10" s="77"/>
    </row>
    <row r="11" spans="1:13" x14ac:dyDescent="0.25">
      <c r="A11" s="92" t="s">
        <v>23</v>
      </c>
      <c r="B11" s="93" t="s">
        <v>77</v>
      </c>
      <c r="C11" s="87">
        <f t="shared" ref="C11:C18" si="0">SUM(D11:E11,G11:H11)</f>
        <v>60</v>
      </c>
      <c r="D11" s="92">
        <v>15</v>
      </c>
      <c r="E11" s="94">
        <v>15</v>
      </c>
      <c r="F11" s="93">
        <v>2</v>
      </c>
      <c r="G11" s="92">
        <v>15</v>
      </c>
      <c r="H11" s="94">
        <v>15</v>
      </c>
      <c r="I11" s="95">
        <v>4</v>
      </c>
      <c r="J11" s="96" t="s">
        <v>8</v>
      </c>
      <c r="K11" s="90">
        <f t="shared" ref="K11:K19" si="1">SUM(F11+I11)</f>
        <v>6</v>
      </c>
      <c r="L11" s="97" t="s">
        <v>116</v>
      </c>
      <c r="M11" s="77"/>
    </row>
    <row r="12" spans="1:13" x14ac:dyDescent="0.25">
      <c r="A12" s="92" t="s">
        <v>24</v>
      </c>
      <c r="B12" s="93" t="s">
        <v>68</v>
      </c>
      <c r="C12" s="87">
        <f t="shared" si="0"/>
        <v>30</v>
      </c>
      <c r="D12" s="92"/>
      <c r="E12" s="94"/>
      <c r="F12" s="93"/>
      <c r="G12" s="92"/>
      <c r="H12" s="94">
        <v>30</v>
      </c>
      <c r="I12" s="95">
        <v>3</v>
      </c>
      <c r="J12" s="96" t="s">
        <v>10</v>
      </c>
      <c r="K12" s="90">
        <f t="shared" si="1"/>
        <v>3</v>
      </c>
      <c r="L12" s="97" t="s">
        <v>69</v>
      </c>
      <c r="M12" s="77"/>
    </row>
    <row r="13" spans="1:13" x14ac:dyDescent="0.25">
      <c r="A13" s="92" t="s">
        <v>25</v>
      </c>
      <c r="B13" s="93" t="s">
        <v>11</v>
      </c>
      <c r="C13" s="87">
        <f t="shared" si="0"/>
        <v>240</v>
      </c>
      <c r="D13" s="92"/>
      <c r="E13" s="94">
        <v>120</v>
      </c>
      <c r="F13" s="93">
        <v>9</v>
      </c>
      <c r="G13" s="92"/>
      <c r="H13" s="94">
        <v>120</v>
      </c>
      <c r="I13" s="95">
        <v>11</v>
      </c>
      <c r="J13" s="96" t="s">
        <v>8</v>
      </c>
      <c r="K13" s="90">
        <f t="shared" si="1"/>
        <v>20</v>
      </c>
      <c r="L13" s="97" t="s">
        <v>115</v>
      </c>
      <c r="M13" s="77"/>
    </row>
    <row r="14" spans="1:13" ht="15.75" x14ac:dyDescent="0.25">
      <c r="A14" s="92" t="s">
        <v>26</v>
      </c>
      <c r="B14" s="98" t="s">
        <v>42</v>
      </c>
      <c r="C14" s="99">
        <f t="shared" si="0"/>
        <v>30</v>
      </c>
      <c r="D14" s="100"/>
      <c r="E14" s="94">
        <v>30</v>
      </c>
      <c r="F14" s="93">
        <v>2</v>
      </c>
      <c r="G14" s="92"/>
      <c r="H14" s="94"/>
      <c r="I14" s="95"/>
      <c r="J14" s="96" t="s">
        <v>8</v>
      </c>
      <c r="K14" s="90">
        <f t="shared" si="1"/>
        <v>2</v>
      </c>
      <c r="L14" s="101" t="s">
        <v>105</v>
      </c>
      <c r="M14" s="77"/>
    </row>
    <row r="15" spans="1:13" x14ac:dyDescent="0.25">
      <c r="A15" s="92" t="s">
        <v>27</v>
      </c>
      <c r="B15" s="93" t="s">
        <v>70</v>
      </c>
      <c r="C15" s="87">
        <f t="shared" si="0"/>
        <v>15</v>
      </c>
      <c r="D15" s="92"/>
      <c r="E15" s="94">
        <v>15</v>
      </c>
      <c r="F15" s="93">
        <v>2</v>
      </c>
      <c r="G15" s="92"/>
      <c r="H15" s="94"/>
      <c r="I15" s="95"/>
      <c r="J15" s="96" t="s">
        <v>10</v>
      </c>
      <c r="K15" s="90">
        <f t="shared" si="1"/>
        <v>2</v>
      </c>
      <c r="L15" s="97" t="s">
        <v>71</v>
      </c>
      <c r="M15" s="77"/>
    </row>
    <row r="16" spans="1:13" x14ac:dyDescent="0.25">
      <c r="A16" s="92" t="s">
        <v>28</v>
      </c>
      <c r="B16" s="93" t="s">
        <v>72</v>
      </c>
      <c r="C16" s="87">
        <f t="shared" si="0"/>
        <v>30</v>
      </c>
      <c r="D16" s="92"/>
      <c r="E16" s="94"/>
      <c r="F16" s="93"/>
      <c r="G16" s="92"/>
      <c r="H16" s="94">
        <v>30</v>
      </c>
      <c r="I16" s="95">
        <v>5</v>
      </c>
      <c r="J16" s="96" t="s">
        <v>10</v>
      </c>
      <c r="K16" s="90">
        <f t="shared" si="1"/>
        <v>5</v>
      </c>
      <c r="L16" s="97" t="s">
        <v>73</v>
      </c>
      <c r="M16" s="77"/>
    </row>
    <row r="17" spans="1:13" x14ac:dyDescent="0.25">
      <c r="A17" s="92" t="s">
        <v>29</v>
      </c>
      <c r="B17" s="93" t="s">
        <v>74</v>
      </c>
      <c r="C17" s="87">
        <f t="shared" si="0"/>
        <v>30</v>
      </c>
      <c r="D17" s="92"/>
      <c r="E17" s="94">
        <v>15</v>
      </c>
      <c r="F17" s="93">
        <v>4</v>
      </c>
      <c r="G17" s="92"/>
      <c r="H17" s="94">
        <v>15</v>
      </c>
      <c r="I17" s="95">
        <v>5</v>
      </c>
      <c r="J17" s="96" t="s">
        <v>75</v>
      </c>
      <c r="K17" s="90">
        <f t="shared" si="1"/>
        <v>9</v>
      </c>
      <c r="L17" s="97" t="s">
        <v>86</v>
      </c>
      <c r="M17" s="77"/>
    </row>
    <row r="18" spans="1:13" x14ac:dyDescent="0.25">
      <c r="A18" s="92" t="s">
        <v>30</v>
      </c>
      <c r="B18" s="93" t="s">
        <v>76</v>
      </c>
      <c r="C18" s="87">
        <f t="shared" si="0"/>
        <v>60</v>
      </c>
      <c r="D18" s="92"/>
      <c r="E18" s="94">
        <v>30</v>
      </c>
      <c r="F18" s="93">
        <v>2</v>
      </c>
      <c r="G18" s="92"/>
      <c r="H18" s="94">
        <v>30</v>
      </c>
      <c r="I18" s="95">
        <v>2</v>
      </c>
      <c r="J18" s="96" t="s">
        <v>10</v>
      </c>
      <c r="K18" s="90">
        <f t="shared" si="1"/>
        <v>4</v>
      </c>
      <c r="L18" s="97" t="s">
        <v>87</v>
      </c>
      <c r="M18" s="77"/>
    </row>
    <row r="19" spans="1:13" ht="15.75" thickBot="1" x14ac:dyDescent="0.3">
      <c r="A19" s="92" t="s">
        <v>52</v>
      </c>
      <c r="B19" s="93" t="s">
        <v>90</v>
      </c>
      <c r="C19" s="102" t="s">
        <v>89</v>
      </c>
      <c r="D19" s="92"/>
      <c r="E19" s="103" t="s">
        <v>89</v>
      </c>
      <c r="F19" s="93">
        <v>5</v>
      </c>
      <c r="G19" s="92"/>
      <c r="H19" s="94"/>
      <c r="I19" s="95"/>
      <c r="J19" s="96" t="s">
        <v>15</v>
      </c>
      <c r="K19" s="90">
        <f t="shared" si="1"/>
        <v>5</v>
      </c>
      <c r="L19" s="104" t="s">
        <v>91</v>
      </c>
      <c r="M19" s="77"/>
    </row>
    <row r="20" spans="1:13" ht="15.75" thickBot="1" x14ac:dyDescent="0.3">
      <c r="A20" s="105"/>
      <c r="B20" s="106" t="s">
        <v>33</v>
      </c>
      <c r="C20" s="107">
        <f t="shared" ref="C20:H20" si="2">SUM(C10:C19)</f>
        <v>525</v>
      </c>
      <c r="D20" s="108">
        <f t="shared" si="2"/>
        <v>30</v>
      </c>
      <c r="E20" s="109">
        <f t="shared" si="2"/>
        <v>240</v>
      </c>
      <c r="F20" s="110">
        <f>SUM(F10:F19)</f>
        <v>30</v>
      </c>
      <c r="G20" s="108">
        <f t="shared" si="2"/>
        <v>15</v>
      </c>
      <c r="H20" s="109">
        <f t="shared" si="2"/>
        <v>240</v>
      </c>
      <c r="I20" s="111">
        <f>SUM(I10:I19)</f>
        <v>30</v>
      </c>
      <c r="J20" s="112" t="s">
        <v>45</v>
      </c>
      <c r="K20" s="113">
        <f>SUM(K10:K19)</f>
        <v>60</v>
      </c>
      <c r="L20" s="112" t="s">
        <v>45</v>
      </c>
      <c r="M20" s="77">
        <f>SUM(D20:E20,G20:H20)</f>
        <v>525</v>
      </c>
    </row>
    <row r="21" spans="1:13" x14ac:dyDescent="0.25">
      <c r="A21" s="77"/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</row>
    <row r="22" spans="1:13" x14ac:dyDescent="0.25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</row>
  </sheetData>
  <mergeCells count="8">
    <mergeCell ref="L7:L9"/>
    <mergeCell ref="D8:F8"/>
    <mergeCell ref="G8:I8"/>
    <mergeCell ref="A7:B9"/>
    <mergeCell ref="C7:C9"/>
    <mergeCell ref="D7:I7"/>
    <mergeCell ref="J7:J9"/>
    <mergeCell ref="K7:K9"/>
  </mergeCells>
  <pageMargins left="0.7" right="0.7" top="0.75" bottom="0.75" header="0.3" footer="0.3"/>
  <pageSetup paperSize="9" scale="77" fitToHeight="0" orientation="landscape" r:id="rId1"/>
  <picture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I rok</vt:lpstr>
      <vt:lpstr>II rok</vt:lpstr>
      <vt:lpstr>III rok</vt:lpstr>
      <vt:lpstr>'I rok'!Obszar_wydruku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Sekretariat</dc:creator>
  <cp:lastModifiedBy>IFRos</cp:lastModifiedBy>
  <cp:lastPrinted>2016-10-04T13:26:31Z</cp:lastPrinted>
  <dcterms:created xsi:type="dcterms:W3CDTF">2012-07-30T12:34:08Z</dcterms:created>
  <dcterms:modified xsi:type="dcterms:W3CDTF">2016-10-04T13:27:32Z</dcterms:modified>
</cp:coreProperties>
</file>