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16605" windowHeight="9435" activeTab="1"/>
  </bookViews>
  <sheets>
    <sheet name="I rok" sheetId="1" r:id="rId1"/>
    <sheet name="II rok" sheetId="2" r:id="rId2"/>
    <sheet name="III rok" sheetId="3" r:id="rId3"/>
  </sheets>
  <externalReferences>
    <externalReference r:id="rId6"/>
  </externalReferences>
  <definedNames>
    <definedName name="_xlnm.Print_Area" localSheetId="0">'I rok'!$A$1:$L$34</definedName>
    <definedName name="_xlnm.Print_Area" localSheetId="1">'II rok'!#REF!</definedName>
    <definedName name="_xlnm.Print_Area" localSheetId="2">'III rok'!$A$1:$L$26</definedName>
    <definedName name="OLE_LINK1" localSheetId="1">'II rok'!#REF!</definedName>
  </definedNames>
  <calcPr fullCalcOnLoad="1"/>
</workbook>
</file>

<file path=xl/sharedStrings.xml><?xml version="1.0" encoding="utf-8"?>
<sst xmlns="http://schemas.openxmlformats.org/spreadsheetml/2006/main" count="243" uniqueCount="140">
  <si>
    <t>Przedmiot</t>
  </si>
  <si>
    <t xml:space="preserve">Ilość godzin </t>
  </si>
  <si>
    <t>Semestr</t>
  </si>
  <si>
    <t>Forma zaliczenia</t>
  </si>
  <si>
    <t>Pkt. ECTS razem</t>
  </si>
  <si>
    <t>I</t>
  </si>
  <si>
    <t>II</t>
  </si>
  <si>
    <t>w</t>
  </si>
  <si>
    <t>ćw./k</t>
  </si>
  <si>
    <t>ECTS</t>
  </si>
  <si>
    <t>1.  </t>
  </si>
  <si>
    <t>egz.</t>
  </si>
  <si>
    <t>2.  </t>
  </si>
  <si>
    <t>zal. z oceną</t>
  </si>
  <si>
    <t>3.  </t>
  </si>
  <si>
    <t>Wstęp do językoznawstwa</t>
  </si>
  <si>
    <t>4.  </t>
  </si>
  <si>
    <t>5.  </t>
  </si>
  <si>
    <t>6.  </t>
  </si>
  <si>
    <t>7.  </t>
  </si>
  <si>
    <t>Technologia informacyjna</t>
  </si>
  <si>
    <t>8.  </t>
  </si>
  <si>
    <t>W-F</t>
  </si>
  <si>
    <t>zal.</t>
  </si>
  <si>
    <t>9.  </t>
  </si>
  <si>
    <t>Lektorat języka zachodnioeuropejskiego</t>
  </si>
  <si>
    <t>Wiedza o akwizycji i nauce języków obcych</t>
  </si>
  <si>
    <t>Gramatyka opisowa języka polskiego</t>
  </si>
  <si>
    <t>RAZEM</t>
  </si>
  <si>
    <t>---</t>
  </si>
  <si>
    <t>10.  </t>
  </si>
  <si>
    <t>Wstęp do literaturoznawstwa</t>
  </si>
  <si>
    <t>Komparatystyka literacko-kulturowa</t>
  </si>
  <si>
    <t>IV</t>
  </si>
  <si>
    <t>III</t>
  </si>
  <si>
    <t xml:space="preserve">09-WDOJ-11 </t>
  </si>
  <si>
    <t>09-IT-11</t>
  </si>
  <si>
    <t>09-WOAKW-11</t>
  </si>
  <si>
    <t>09-GOJP-11</t>
  </si>
  <si>
    <t>Kod USOS</t>
  </si>
  <si>
    <t xml:space="preserve"> Ilość godzin:</t>
  </si>
  <si>
    <t xml:space="preserve"> I rok - </t>
  </si>
  <si>
    <t xml:space="preserve">II rok - </t>
  </si>
  <si>
    <t>III rok -</t>
  </si>
  <si>
    <t>09-KLK-11</t>
  </si>
  <si>
    <t>Dzieje prawosławia Słowian Wschodnich w tradycji Kijowsko-Moskiewskiej</t>
  </si>
  <si>
    <t>Seminarium licencjackie</t>
  </si>
  <si>
    <t>egz. lic.</t>
  </si>
  <si>
    <t>Zajęcia specjalizacyjne</t>
  </si>
  <si>
    <t>150h</t>
  </si>
  <si>
    <t>09-ZSLIC-12/22</t>
  </si>
  <si>
    <t>Praktyka zawodowa</t>
  </si>
  <si>
    <t>09-PAZAW-11</t>
  </si>
  <si>
    <t>9.</t>
  </si>
  <si>
    <t>10.</t>
  </si>
  <si>
    <t>11.</t>
  </si>
  <si>
    <t>12.</t>
  </si>
  <si>
    <t>13.</t>
  </si>
  <si>
    <t>14.</t>
  </si>
  <si>
    <t>15.</t>
  </si>
  <si>
    <t>Fakultatywny przedmiot do wyboru I*</t>
  </si>
  <si>
    <t>09-FIL-12/22</t>
  </si>
  <si>
    <t>09-LJZ-44</t>
  </si>
  <si>
    <t>8.</t>
  </si>
  <si>
    <t>Plan trzyletnich studiów stacjonarnych  pierwszego stopnia</t>
  </si>
  <si>
    <t xml:space="preserve">I rok filologii ukraińskiej </t>
  </si>
  <si>
    <t>Historia Ukrainy</t>
  </si>
  <si>
    <t>09-HUA-11</t>
  </si>
  <si>
    <t>Kultura i realia ukraińskiego obszaru językowego</t>
  </si>
  <si>
    <t>Praktyczna nauka języka ukraińskiego</t>
  </si>
  <si>
    <t>09-PNJUA-16/26</t>
  </si>
  <si>
    <t>Gramatyka współczesnego języka ukraińskiego</t>
  </si>
  <si>
    <t>7.</t>
  </si>
  <si>
    <t>Filozofia</t>
  </si>
  <si>
    <t>Lektorat języka rosyjskiego</t>
  </si>
  <si>
    <t>09-LJRUA-14/24</t>
  </si>
  <si>
    <t xml:space="preserve">Fakultatywny przedmiot do wyboru II*                                     </t>
  </si>
  <si>
    <t>* z obszaru językoznawstwa lub literaturoznawstwa</t>
  </si>
  <si>
    <t xml:space="preserve">II rok filologii ukraińskiej </t>
  </si>
  <si>
    <t>Gramatyka języka staro-cerkiewno-słowiańskiego</t>
  </si>
  <si>
    <t>09-GJSCS-11</t>
  </si>
  <si>
    <t xml:space="preserve">egz. </t>
  </si>
  <si>
    <t>09-PNJUA-36/46</t>
  </si>
  <si>
    <t>Historia literatury ukraińskiej</t>
  </si>
  <si>
    <t>Modernizm w dziejach ukraińskiej literatury i kultury</t>
  </si>
  <si>
    <t>09-MDLUA-11</t>
  </si>
  <si>
    <t>Lektorat języka zachodnioeuropejskiego</t>
  </si>
  <si>
    <t>09-LJRUA-34/44</t>
  </si>
  <si>
    <t>11.  </t>
  </si>
  <si>
    <t>Zarys gramatyki współcz. j. rosyjskiego</t>
  </si>
  <si>
    <t>12.  </t>
  </si>
  <si>
    <t>Zarys literatury rosyjskiej</t>
  </si>
  <si>
    <t>13.  </t>
  </si>
  <si>
    <t xml:space="preserve">Fakultatywny przedmiot do wyboru III*                                  </t>
  </si>
  <si>
    <t>14.  </t>
  </si>
  <si>
    <t xml:space="preserve">Fakultatywny przedmiot do wyboru IV*                                 </t>
  </si>
  <si>
    <t xml:space="preserve">III rok filologii ukraińskiej </t>
  </si>
  <si>
    <t>V</t>
  </si>
  <si>
    <t>VI</t>
  </si>
  <si>
    <t>Język współczesnych mediów ukraińskich</t>
  </si>
  <si>
    <t>09-JWMUA-11</t>
  </si>
  <si>
    <t>Językoznawstwo konfrontatywne polsko-ukraińskie</t>
  </si>
  <si>
    <t>09-JKPUA-11</t>
  </si>
  <si>
    <t>09-WTJUA-11</t>
  </si>
  <si>
    <t xml:space="preserve">09-SL-12/22 </t>
  </si>
  <si>
    <t xml:space="preserve">Fakultatywny przedmiot do wyboru V*                                    </t>
  </si>
  <si>
    <t xml:space="preserve">Fakultatywny przedmiot do wyboru VI*                                    </t>
  </si>
  <si>
    <t>Warsztaty tłumaczeniowe pisemne języka ukraińskiego</t>
  </si>
  <si>
    <t>Warsztaty tłumaczeniowe ustne języka ukraińskiego</t>
  </si>
  <si>
    <t>2.</t>
  </si>
  <si>
    <t>16.</t>
  </si>
  <si>
    <t>Psychologia</t>
  </si>
  <si>
    <t>09-PSY-11</t>
  </si>
  <si>
    <t>na rok akad. 2018-2019</t>
  </si>
  <si>
    <t>09-LJZ-14</t>
  </si>
  <si>
    <t>09-WTUJU-11</t>
  </si>
  <si>
    <t>09-HLUA-33</t>
  </si>
  <si>
    <r>
      <t xml:space="preserve">w zakresie </t>
    </r>
    <r>
      <rPr>
        <u val="single"/>
        <sz val="11"/>
        <color indexed="8"/>
        <rFont val="Arial"/>
        <family val="2"/>
      </rPr>
      <t>filologii ukraińskiej</t>
    </r>
  </si>
  <si>
    <r>
      <t>09</t>
    </r>
    <r>
      <rPr>
        <sz val="10"/>
        <color indexed="8"/>
        <rFont val="Arial"/>
        <family val="2"/>
      </rPr>
      <t>-</t>
    </r>
    <r>
      <rPr>
        <b/>
        <sz val="10"/>
        <color indexed="8"/>
        <rFont val="Arial"/>
        <family val="2"/>
      </rPr>
      <t xml:space="preserve">HLUA-13/23 </t>
    </r>
  </si>
  <si>
    <r>
      <rPr>
        <sz val="11"/>
        <color indexed="12"/>
        <rFont val="Arial"/>
        <family val="2"/>
      </rPr>
      <t>* z obszaru językoznawstwa lub literaturoznawstwa</t>
    </r>
  </si>
  <si>
    <r>
      <t>09</t>
    </r>
    <r>
      <rPr>
        <sz val="10"/>
        <color indexed="8"/>
        <rFont val="Arial"/>
        <family val="2"/>
      </rPr>
      <t>-</t>
    </r>
    <r>
      <rPr>
        <b/>
        <sz val="10"/>
        <color indexed="8"/>
        <rFont val="Arial"/>
        <family val="2"/>
      </rPr>
      <t>KUOJUA-11</t>
    </r>
  </si>
  <si>
    <r>
      <rPr>
        <sz val="11"/>
        <color indexed="12"/>
        <rFont val="Arial"/>
        <family val="2"/>
      </rPr>
      <t>* z obszaru językoznawstwa lub literaturoznawstwa</t>
    </r>
  </si>
  <si>
    <t>09-WLIT-11</t>
  </si>
  <si>
    <t>09-GWJUA-15</t>
  </si>
  <si>
    <t>09-FPW1-11</t>
  </si>
  <si>
    <t>09-FPW2-11</t>
  </si>
  <si>
    <t>09-GWJUA-25/35</t>
  </si>
  <si>
    <t>09-DPOB-11</t>
  </si>
  <si>
    <t>09-LJZ-24/34</t>
  </si>
  <si>
    <t>09-ZGJRUA-11</t>
  </si>
  <si>
    <t>09-ZLRUA-11</t>
  </si>
  <si>
    <t>09-FPW3-11</t>
  </si>
  <si>
    <t>09-FPW4-11</t>
  </si>
  <si>
    <t xml:space="preserve">09-GWJUA-45/55 </t>
  </si>
  <si>
    <t xml:space="preserve">09-PNJUA-56/66 </t>
  </si>
  <si>
    <t>09-FPW5-11</t>
  </si>
  <si>
    <t>09-FPW6-11</t>
  </si>
  <si>
    <r>
      <t xml:space="preserve">1.  Studentów obowiązuje zaliczenie kursu </t>
    </r>
    <r>
      <rPr>
        <b/>
        <sz val="12"/>
        <color indexed="8"/>
        <rFont val="Arial"/>
        <family val="2"/>
      </rPr>
      <t>"Edukacja Informacyjna i Źródłowa"</t>
    </r>
    <r>
      <rPr>
        <sz val="12"/>
        <color indexed="8"/>
        <rFont val="Arial"/>
        <family val="2"/>
      </rPr>
      <t xml:space="preserve"> (w formie e-learningu) w ilości 2 godzin w czasie I roku studiów.</t>
    </r>
  </si>
  <si>
    <r>
      <t xml:space="preserve">2.  Studenci zobowiązani są do zaliczenia na I roku </t>
    </r>
    <r>
      <rPr>
        <b/>
        <sz val="12"/>
        <color indexed="8"/>
        <rFont val="Arial"/>
        <family val="2"/>
      </rPr>
      <t>"Szkolenia BHP"</t>
    </r>
    <r>
      <rPr>
        <sz val="12"/>
        <color indexed="8"/>
        <rFont val="Arial"/>
        <family val="2"/>
      </rPr>
      <t xml:space="preserve"> w wymiarze 4 godzin na platformie Moodle, obejmującego pierwszą pomoc, </t>
    </r>
  </si>
  <si>
    <t xml:space="preserve"> bezpieczeństwo i higienę pracy, ochronę przeciwpożarową, elementy prawa pracy.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</si>
</sst>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99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rgb="FF0000CC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33" borderId="0" xfId="0" applyFont="1" applyFill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 horizontal="left" wrapText="1"/>
    </xf>
    <xf numFmtId="0" fontId="51" fillId="0" borderId="16" xfId="0" applyFont="1" applyBorder="1" applyAlignment="1">
      <alignment horizontal="right" wrapText="1"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23" xfId="0" applyFont="1" applyBorder="1" applyAlignment="1">
      <alignment/>
    </xf>
    <xf numFmtId="0" fontId="52" fillId="0" borderId="22" xfId="0" applyFont="1" applyBorder="1" applyAlignment="1">
      <alignment/>
    </xf>
    <xf numFmtId="0" fontId="49" fillId="0" borderId="24" xfId="0" applyFont="1" applyBorder="1" applyAlignment="1">
      <alignment vertical="top"/>
    </xf>
    <xf numFmtId="0" fontId="49" fillId="0" borderId="25" xfId="0" applyFont="1" applyBorder="1" applyAlignment="1">
      <alignment horizontal="left" vertical="top" wrapText="1"/>
    </xf>
    <xf numFmtId="0" fontId="51" fillId="0" borderId="26" xfId="0" applyFont="1" applyBorder="1" applyAlignment="1">
      <alignment horizontal="right" wrapText="1"/>
    </xf>
    <xf numFmtId="0" fontId="49" fillId="0" borderId="27" xfId="0" applyFont="1" applyBorder="1" applyAlignment="1">
      <alignment/>
    </xf>
    <xf numFmtId="0" fontId="49" fillId="0" borderId="25" xfId="0" applyFont="1" applyBorder="1" applyAlignment="1">
      <alignment/>
    </xf>
    <xf numFmtId="0" fontId="49" fillId="0" borderId="28" xfId="0" applyFont="1" applyBorder="1" applyAlignment="1">
      <alignment/>
    </xf>
    <xf numFmtId="0" fontId="49" fillId="0" borderId="29" xfId="0" applyFont="1" applyBorder="1" applyAlignment="1">
      <alignment/>
    </xf>
    <xf numFmtId="0" fontId="49" fillId="0" borderId="30" xfId="0" applyFont="1" applyBorder="1" applyAlignment="1">
      <alignment/>
    </xf>
    <xf numFmtId="0" fontId="49" fillId="0" borderId="26" xfId="0" applyFont="1" applyBorder="1" applyAlignment="1">
      <alignment/>
    </xf>
    <xf numFmtId="0" fontId="52" fillId="0" borderId="26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25" xfId="0" applyFont="1" applyBorder="1" applyAlignment="1">
      <alignment horizontal="left" wrapText="1"/>
    </xf>
    <xf numFmtId="0" fontId="49" fillId="0" borderId="25" xfId="0" applyFont="1" applyBorder="1" applyAlignment="1">
      <alignment wrapText="1"/>
    </xf>
    <xf numFmtId="0" fontId="49" fillId="34" borderId="24" xfId="0" applyFont="1" applyFill="1" applyBorder="1" applyAlignment="1">
      <alignment/>
    </xf>
    <xf numFmtId="0" fontId="49" fillId="34" borderId="25" xfId="0" applyFont="1" applyFill="1" applyBorder="1" applyAlignment="1">
      <alignment wrapText="1"/>
    </xf>
    <xf numFmtId="0" fontId="6" fillId="34" borderId="26" xfId="0" applyFont="1" applyFill="1" applyBorder="1" applyAlignment="1">
      <alignment horizontal="right" wrapText="1"/>
    </xf>
    <xf numFmtId="0" fontId="7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49" fillId="34" borderId="29" xfId="0" applyFont="1" applyFill="1" applyBorder="1" applyAlignment="1">
      <alignment/>
    </xf>
    <xf numFmtId="0" fontId="49" fillId="34" borderId="30" xfId="0" applyFont="1" applyFill="1" applyBorder="1" applyAlignment="1">
      <alignment/>
    </xf>
    <xf numFmtId="0" fontId="49" fillId="34" borderId="26" xfId="0" applyFont="1" applyFill="1" applyBorder="1" applyAlignment="1">
      <alignment/>
    </xf>
    <xf numFmtId="0" fontId="49" fillId="34" borderId="23" xfId="0" applyFont="1" applyFill="1" applyBorder="1" applyAlignment="1">
      <alignment/>
    </xf>
    <xf numFmtId="0" fontId="49" fillId="34" borderId="0" xfId="0" applyFont="1" applyFill="1" applyAlignment="1">
      <alignment/>
    </xf>
    <xf numFmtId="0" fontId="49" fillId="0" borderId="31" xfId="0" applyFont="1" applyBorder="1" applyAlignment="1">
      <alignment horizontal="left" wrapText="1"/>
    </xf>
    <xf numFmtId="0" fontId="53" fillId="0" borderId="25" xfId="0" applyFont="1" applyBorder="1" applyAlignment="1">
      <alignment vertical="top" wrapText="1"/>
    </xf>
    <xf numFmtId="0" fontId="7" fillId="0" borderId="26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53" fillId="0" borderId="13" xfId="0" applyFont="1" applyBorder="1" applyAlignment="1">
      <alignment vertical="top" wrapText="1"/>
    </xf>
    <xf numFmtId="0" fontId="7" fillId="0" borderId="2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2" xfId="0" applyFont="1" applyBorder="1" applyAlignment="1">
      <alignment/>
    </xf>
    <xf numFmtId="0" fontId="49" fillId="0" borderId="33" xfId="0" applyFont="1" applyBorder="1" applyAlignment="1">
      <alignment/>
    </xf>
    <xf numFmtId="0" fontId="48" fillId="0" borderId="34" xfId="0" applyFont="1" applyBorder="1" applyAlignment="1">
      <alignment horizontal="right"/>
    </xf>
    <xf numFmtId="0" fontId="48" fillId="0" borderId="35" xfId="0" applyFont="1" applyBorder="1" applyAlignment="1">
      <alignment/>
    </xf>
    <xf numFmtId="0" fontId="48" fillId="0" borderId="33" xfId="0" applyFont="1" applyBorder="1" applyAlignment="1">
      <alignment/>
    </xf>
    <xf numFmtId="0" fontId="48" fillId="0" borderId="36" xfId="0" applyFont="1" applyBorder="1" applyAlignment="1">
      <alignment/>
    </xf>
    <xf numFmtId="0" fontId="48" fillId="0" borderId="37" xfId="0" applyFont="1" applyBorder="1" applyAlignment="1">
      <alignment/>
    </xf>
    <xf numFmtId="0" fontId="48" fillId="0" borderId="38" xfId="0" applyFont="1" applyBorder="1" applyAlignment="1">
      <alignment/>
    </xf>
    <xf numFmtId="0" fontId="48" fillId="0" borderId="35" xfId="0" applyFont="1" applyBorder="1" applyAlignment="1" quotePrefix="1">
      <alignment horizontal="right"/>
    </xf>
    <xf numFmtId="0" fontId="48" fillId="0" borderId="39" xfId="0" applyFont="1" applyBorder="1" applyAlignment="1">
      <alignment/>
    </xf>
    <xf numFmtId="0" fontId="52" fillId="0" borderId="35" xfId="0" applyFont="1" applyBorder="1" applyAlignment="1" quotePrefix="1">
      <alignment horizontal="right"/>
    </xf>
    <xf numFmtId="0" fontId="51" fillId="33" borderId="0" xfId="0" applyFont="1" applyFill="1" applyAlignment="1">
      <alignment/>
    </xf>
    <xf numFmtId="0" fontId="54" fillId="0" borderId="25" xfId="0" applyFont="1" applyBorder="1" applyAlignment="1">
      <alignment/>
    </xf>
    <xf numFmtId="0" fontId="54" fillId="0" borderId="30" xfId="0" applyFont="1" applyBorder="1" applyAlignment="1">
      <alignment/>
    </xf>
    <xf numFmtId="0" fontId="49" fillId="0" borderId="40" xfId="0" applyFont="1" applyBorder="1" applyAlignment="1">
      <alignment/>
    </xf>
    <xf numFmtId="0" fontId="49" fillId="0" borderId="31" xfId="0" applyFont="1" applyBorder="1" applyAlignment="1">
      <alignment/>
    </xf>
    <xf numFmtId="0" fontId="49" fillId="0" borderId="41" xfId="0" applyFont="1" applyBorder="1" applyAlignment="1">
      <alignment/>
    </xf>
    <xf numFmtId="0" fontId="49" fillId="0" borderId="42" xfId="0" applyFont="1" applyBorder="1" applyAlignment="1">
      <alignment/>
    </xf>
    <xf numFmtId="0" fontId="49" fillId="34" borderId="28" xfId="0" applyFont="1" applyFill="1" applyBorder="1" applyAlignment="1">
      <alignment/>
    </xf>
    <xf numFmtId="0" fontId="49" fillId="0" borderId="43" xfId="0" applyFont="1" applyBorder="1" applyAlignment="1">
      <alignment/>
    </xf>
    <xf numFmtId="0" fontId="49" fillId="0" borderId="40" xfId="0" applyFont="1" applyBorder="1" applyAlignment="1">
      <alignment vertical="top"/>
    </xf>
    <xf numFmtId="0" fontId="7" fillId="0" borderId="25" xfId="0" applyFont="1" applyBorder="1" applyAlignment="1">
      <alignment/>
    </xf>
    <xf numFmtId="0" fontId="49" fillId="0" borderId="44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13" xfId="0" applyFont="1" applyBorder="1" applyAlignment="1">
      <alignment/>
    </xf>
    <xf numFmtId="0" fontId="49" fillId="0" borderId="45" xfId="0" applyFont="1" applyBorder="1" applyAlignment="1">
      <alignment/>
    </xf>
    <xf numFmtId="0" fontId="48" fillId="0" borderId="37" xfId="0" applyFont="1" applyBorder="1" applyAlignment="1">
      <alignment horizontal="right"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52" fillId="0" borderId="46" xfId="0" applyFont="1" applyBorder="1" applyAlignment="1">
      <alignment/>
    </xf>
    <xf numFmtId="0" fontId="49" fillId="0" borderId="26" xfId="0" applyFont="1" applyBorder="1" applyAlignment="1">
      <alignment horizontal="right" wrapText="1"/>
    </xf>
    <xf numFmtId="0" fontId="49" fillId="0" borderId="28" xfId="0" applyFont="1" applyFill="1" applyBorder="1" applyAlignment="1">
      <alignment/>
    </xf>
    <xf numFmtId="0" fontId="49" fillId="0" borderId="22" xfId="0" applyFont="1" applyFill="1" applyBorder="1" applyAlignment="1">
      <alignment/>
    </xf>
    <xf numFmtId="0" fontId="49" fillId="0" borderId="29" xfId="0" applyFont="1" applyFill="1" applyBorder="1" applyAlignment="1">
      <alignment/>
    </xf>
    <xf numFmtId="0" fontId="49" fillId="0" borderId="25" xfId="0" applyFont="1" applyFill="1" applyBorder="1" applyAlignment="1">
      <alignment/>
    </xf>
    <xf numFmtId="0" fontId="49" fillId="0" borderId="30" xfId="0" applyFont="1" applyFill="1" applyBorder="1" applyAlignment="1">
      <alignment/>
    </xf>
    <xf numFmtId="0" fontId="49" fillId="0" borderId="26" xfId="0" applyFont="1" applyFill="1" applyBorder="1" applyAlignment="1">
      <alignment/>
    </xf>
    <xf numFmtId="0" fontId="49" fillId="0" borderId="23" xfId="0" applyFont="1" applyFill="1" applyBorder="1" applyAlignment="1">
      <alignment/>
    </xf>
    <xf numFmtId="0" fontId="7" fillId="0" borderId="28" xfId="0" applyFont="1" applyBorder="1" applyAlignment="1">
      <alignment vertical="top"/>
    </xf>
    <xf numFmtId="0" fontId="53" fillId="0" borderId="25" xfId="0" applyFont="1" applyBorder="1" applyAlignment="1">
      <alignment wrapText="1"/>
    </xf>
    <xf numFmtId="0" fontId="49" fillId="0" borderId="22" xfId="0" applyFont="1" applyBorder="1" applyAlignment="1">
      <alignment horizontal="right"/>
    </xf>
    <xf numFmtId="0" fontId="49" fillId="0" borderId="29" xfId="0" applyFont="1" applyBorder="1" applyAlignment="1">
      <alignment horizontal="right"/>
    </xf>
    <xf numFmtId="0" fontId="48" fillId="0" borderId="47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34" borderId="43" xfId="0" applyFont="1" applyFill="1" applyBorder="1" applyAlignment="1">
      <alignment/>
    </xf>
    <xf numFmtId="0" fontId="10" fillId="0" borderId="26" xfId="0" applyFont="1" applyBorder="1" applyAlignment="1" quotePrefix="1">
      <alignment/>
    </xf>
    <xf numFmtId="0" fontId="10" fillId="34" borderId="26" xfId="0" applyFont="1" applyFill="1" applyBorder="1" applyAlignment="1">
      <alignment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48" fillId="0" borderId="50" xfId="0" applyFont="1" applyBorder="1" applyAlignment="1">
      <alignment horizontal="left" vertical="distributed"/>
    </xf>
    <xf numFmtId="0" fontId="49" fillId="0" borderId="51" xfId="0" applyFont="1" applyBorder="1" applyAlignment="1">
      <alignment horizontal="left" vertical="distributed"/>
    </xf>
    <xf numFmtId="0" fontId="49" fillId="0" borderId="52" xfId="0" applyFont="1" applyBorder="1" applyAlignment="1">
      <alignment horizontal="left" vertical="distributed"/>
    </xf>
    <xf numFmtId="0" fontId="49" fillId="0" borderId="0" xfId="0" applyFont="1" applyBorder="1" applyAlignment="1">
      <alignment horizontal="left" vertical="distributed"/>
    </xf>
    <xf numFmtId="0" fontId="49" fillId="0" borderId="53" xfId="0" applyFont="1" applyBorder="1" applyAlignment="1">
      <alignment horizontal="left" vertical="distributed"/>
    </xf>
    <xf numFmtId="0" fontId="49" fillId="0" borderId="54" xfId="0" applyFont="1" applyBorder="1" applyAlignment="1">
      <alignment horizontal="left" vertical="distributed"/>
    </xf>
    <xf numFmtId="0" fontId="48" fillId="0" borderId="16" xfId="0" applyFont="1" applyBorder="1" applyAlignment="1">
      <alignment horizontal="center" vertical="distributed"/>
    </xf>
    <xf numFmtId="0" fontId="49" fillId="0" borderId="44" xfId="0" applyFont="1" applyBorder="1" applyAlignment="1">
      <alignment horizontal="center" vertical="distributed"/>
    </xf>
    <xf numFmtId="0" fontId="49" fillId="0" borderId="55" xfId="0" applyFont="1" applyBorder="1" applyAlignment="1">
      <alignment horizontal="center" vertical="distributed"/>
    </xf>
    <xf numFmtId="0" fontId="48" fillId="35" borderId="56" xfId="0" applyFont="1" applyFill="1" applyBorder="1" applyAlignment="1">
      <alignment horizontal="center"/>
    </xf>
    <xf numFmtId="0" fontId="48" fillId="35" borderId="57" xfId="0" applyFont="1" applyFill="1" applyBorder="1" applyAlignment="1">
      <alignment horizontal="center"/>
    </xf>
    <xf numFmtId="0" fontId="49" fillId="35" borderId="57" xfId="0" applyFont="1" applyFill="1" applyBorder="1" applyAlignment="1">
      <alignment horizontal="center"/>
    </xf>
    <xf numFmtId="0" fontId="49" fillId="35" borderId="58" xfId="0" applyFont="1" applyFill="1" applyBorder="1" applyAlignment="1">
      <alignment horizontal="center"/>
    </xf>
    <xf numFmtId="0" fontId="48" fillId="0" borderId="16" xfId="0" applyFont="1" applyBorder="1" applyAlignment="1">
      <alignment vertical="distributed"/>
    </xf>
    <xf numFmtId="0" fontId="49" fillId="0" borderId="44" xfId="0" applyFont="1" applyBorder="1" applyAlignment="1">
      <alignment vertical="distributed"/>
    </xf>
    <xf numFmtId="0" fontId="49" fillId="0" borderId="55" xfId="0" applyFont="1" applyBorder="1" applyAlignment="1">
      <alignment vertical="distributed"/>
    </xf>
    <xf numFmtId="0" fontId="48" fillId="0" borderId="59" xfId="0" applyFont="1" applyBorder="1" applyAlignment="1">
      <alignment vertical="distributed"/>
    </xf>
    <xf numFmtId="0" fontId="49" fillId="0" borderId="45" xfId="0" applyFont="1" applyBorder="1" applyAlignment="1">
      <alignment vertical="distributed"/>
    </xf>
    <xf numFmtId="0" fontId="49" fillId="0" borderId="60" xfId="0" applyFont="1" applyBorder="1" applyAlignment="1">
      <alignment vertical="distributed"/>
    </xf>
    <xf numFmtId="0" fontId="48" fillId="0" borderId="16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48" fillId="36" borderId="24" xfId="0" applyFont="1" applyFill="1" applyBorder="1" applyAlignment="1">
      <alignment horizontal="center"/>
    </xf>
    <xf numFmtId="0" fontId="49" fillId="36" borderId="61" xfId="0" applyFont="1" applyFill="1" applyBorder="1" applyAlignment="1">
      <alignment/>
    </xf>
    <xf numFmtId="0" fontId="48" fillId="37" borderId="24" xfId="0" applyFont="1" applyFill="1" applyBorder="1" applyAlignment="1">
      <alignment horizontal="center"/>
    </xf>
    <xf numFmtId="0" fontId="49" fillId="37" borderId="61" xfId="0" applyFont="1" applyFill="1" applyBorder="1" applyAlignment="1">
      <alignment horizontal="center"/>
    </xf>
    <xf numFmtId="0" fontId="49" fillId="37" borderId="32" xfId="0" applyFont="1" applyFill="1" applyBorder="1" applyAlignment="1">
      <alignment horizontal="center"/>
    </xf>
    <xf numFmtId="0" fontId="53" fillId="0" borderId="0" xfId="0" applyFont="1" applyAlignment="1">
      <alignment horizontal="left"/>
    </xf>
    <xf numFmtId="0" fontId="49" fillId="0" borderId="59" xfId="0" applyFont="1" applyBorder="1" applyAlignment="1">
      <alignment horizontal="left" vertical="distributed"/>
    </xf>
    <xf numFmtId="0" fontId="49" fillId="0" borderId="45" xfId="0" applyFont="1" applyBorder="1" applyAlignment="1">
      <alignment horizontal="left" vertical="distributed"/>
    </xf>
    <xf numFmtId="0" fontId="49" fillId="0" borderId="60" xfId="0" applyFont="1" applyBorder="1" applyAlignment="1">
      <alignment horizontal="left" vertical="distributed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ologia-ukrainska-licencjat_[plan_studiow_rok_akad.2017-2018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"/>
    </sheetNames>
    <sheetDataSet>
      <sheetData sheetId="0">
        <row r="22">
          <cell r="C22">
            <v>570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view="pageBreakPreview" zoomScale="80" zoomScaleNormal="75" zoomScaleSheetLayoutView="80" zoomScalePageLayoutView="0" workbookViewId="0" topLeftCell="A4">
      <selection activeCell="K31" sqref="K31"/>
    </sheetView>
  </sheetViews>
  <sheetFormatPr defaultColWidth="8.796875" defaultRowHeight="14.25"/>
  <cols>
    <col min="1" max="1" width="3.8984375" style="2" customWidth="1"/>
    <col min="2" max="2" width="42.3984375" style="2" customWidth="1"/>
    <col min="3" max="3" width="10.59765625" style="2" customWidth="1"/>
    <col min="4" max="4" width="8.3984375" style="2" customWidth="1"/>
    <col min="5" max="8" width="9" style="2" customWidth="1"/>
    <col min="9" max="9" width="8.8984375" style="2" bestFit="1" customWidth="1"/>
    <col min="10" max="10" width="14.19921875" style="2" customWidth="1"/>
    <col min="11" max="11" width="8" style="2" customWidth="1"/>
    <col min="12" max="12" width="16.3984375" style="2" customWidth="1"/>
    <col min="13" max="16384" width="9" style="2" customWidth="1"/>
  </cols>
  <sheetData>
    <row r="1" ht="15">
      <c r="A1" s="1" t="s">
        <v>64</v>
      </c>
    </row>
    <row r="2" spans="1:2" ht="15">
      <c r="A2" s="3" t="s">
        <v>113</v>
      </c>
      <c r="B2" s="4"/>
    </row>
    <row r="3" spans="1:2" ht="14.25">
      <c r="A3" s="4" t="s">
        <v>117</v>
      </c>
      <c r="B3" s="4"/>
    </row>
    <row r="4" spans="1:2" s="82" customFormat="1" ht="15">
      <c r="A4" s="64" t="s">
        <v>65</v>
      </c>
      <c r="B4" s="64"/>
    </row>
    <row r="5" ht="15" thickBot="1"/>
    <row r="6" spans="1:12" s="1" customFormat="1" ht="15">
      <c r="A6" s="108" t="s">
        <v>0</v>
      </c>
      <c r="B6" s="109"/>
      <c r="C6" s="114" t="s">
        <v>1</v>
      </c>
      <c r="D6" s="117" t="s">
        <v>2</v>
      </c>
      <c r="E6" s="118"/>
      <c r="F6" s="118"/>
      <c r="G6" s="119"/>
      <c r="H6" s="119"/>
      <c r="I6" s="120"/>
      <c r="J6" s="121" t="s">
        <v>3</v>
      </c>
      <c r="K6" s="124" t="s">
        <v>4</v>
      </c>
      <c r="L6" s="127" t="s">
        <v>39</v>
      </c>
    </row>
    <row r="7" spans="1:12" s="1" customFormat="1" ht="15">
      <c r="A7" s="110"/>
      <c r="B7" s="111"/>
      <c r="C7" s="115"/>
      <c r="D7" s="130" t="s">
        <v>5</v>
      </c>
      <c r="E7" s="131"/>
      <c r="F7" s="131"/>
      <c r="G7" s="132" t="s">
        <v>6</v>
      </c>
      <c r="H7" s="133"/>
      <c r="I7" s="134"/>
      <c r="J7" s="122"/>
      <c r="K7" s="125"/>
      <c r="L7" s="128"/>
    </row>
    <row r="8" spans="1:12" s="1" customFormat="1" ht="15.75" thickBot="1">
      <c r="A8" s="112"/>
      <c r="B8" s="113"/>
      <c r="C8" s="116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9" t="s">
        <v>9</v>
      </c>
      <c r="J8" s="123"/>
      <c r="K8" s="126"/>
      <c r="L8" s="129"/>
    </row>
    <row r="9" spans="1:12" ht="14.25">
      <c r="A9" s="16" t="s">
        <v>10</v>
      </c>
      <c r="B9" s="15" t="s">
        <v>66</v>
      </c>
      <c r="C9" s="18">
        <f>SUM(D9:E9,G9:H9)</f>
        <v>30</v>
      </c>
      <c r="D9" s="16">
        <v>30</v>
      </c>
      <c r="E9" s="14"/>
      <c r="F9" s="15">
        <v>3</v>
      </c>
      <c r="G9" s="16"/>
      <c r="H9" s="14"/>
      <c r="I9" s="17"/>
      <c r="J9" s="18" t="s">
        <v>11</v>
      </c>
      <c r="K9" s="19">
        <f>SUM(F9+I9)</f>
        <v>3</v>
      </c>
      <c r="L9" s="20" t="s">
        <v>67</v>
      </c>
    </row>
    <row r="10" spans="1:12" ht="14.25">
      <c r="A10" s="26" t="s">
        <v>12</v>
      </c>
      <c r="B10" s="25" t="s">
        <v>68</v>
      </c>
      <c r="C10" s="18">
        <f aca="true" t="shared" si="0" ref="C10:C24">SUM(D10:E10,G10:H10)</f>
        <v>30</v>
      </c>
      <c r="D10" s="26"/>
      <c r="E10" s="27">
        <v>30</v>
      </c>
      <c r="F10" s="25">
        <v>2</v>
      </c>
      <c r="G10" s="26"/>
      <c r="H10" s="27"/>
      <c r="I10" s="28"/>
      <c r="J10" s="29" t="s">
        <v>13</v>
      </c>
      <c r="K10" s="19">
        <f aca="true" t="shared" si="1" ref="K10:K24">SUM(F10+I10)</f>
        <v>2</v>
      </c>
      <c r="L10" s="30" t="s">
        <v>120</v>
      </c>
    </row>
    <row r="11" spans="1:12" ht="14.25">
      <c r="A11" s="26" t="s">
        <v>14</v>
      </c>
      <c r="B11" s="25" t="s">
        <v>15</v>
      </c>
      <c r="C11" s="18">
        <f t="shared" si="0"/>
        <v>15</v>
      </c>
      <c r="D11" s="26"/>
      <c r="E11" s="27"/>
      <c r="F11" s="25"/>
      <c r="G11" s="26"/>
      <c r="H11" s="27">
        <v>15</v>
      </c>
      <c r="I11" s="28">
        <v>1</v>
      </c>
      <c r="J11" s="29" t="s">
        <v>13</v>
      </c>
      <c r="K11" s="19">
        <f t="shared" si="1"/>
        <v>1</v>
      </c>
      <c r="L11" s="30" t="s">
        <v>35</v>
      </c>
    </row>
    <row r="12" spans="1:12" ht="14.25">
      <c r="A12" s="26" t="s">
        <v>16</v>
      </c>
      <c r="B12" s="32" t="s">
        <v>31</v>
      </c>
      <c r="C12" s="18">
        <v>15</v>
      </c>
      <c r="D12" s="24"/>
      <c r="E12" s="27">
        <v>15</v>
      </c>
      <c r="F12" s="25">
        <v>1</v>
      </c>
      <c r="G12" s="26"/>
      <c r="H12" s="27"/>
      <c r="I12" s="28"/>
      <c r="J12" s="29" t="s">
        <v>13</v>
      </c>
      <c r="K12" s="19">
        <f t="shared" si="1"/>
        <v>1</v>
      </c>
      <c r="L12" s="100" t="s">
        <v>122</v>
      </c>
    </row>
    <row r="13" spans="1:12" ht="14.25">
      <c r="A13" s="26" t="s">
        <v>17</v>
      </c>
      <c r="B13" s="25" t="s">
        <v>69</v>
      </c>
      <c r="C13" s="18">
        <f t="shared" si="0"/>
        <v>240</v>
      </c>
      <c r="D13" s="26"/>
      <c r="E13" s="27">
        <v>120</v>
      </c>
      <c r="F13" s="25">
        <v>11</v>
      </c>
      <c r="G13" s="26"/>
      <c r="H13" s="27">
        <v>120</v>
      </c>
      <c r="I13" s="28">
        <v>14</v>
      </c>
      <c r="J13" s="29" t="s">
        <v>11</v>
      </c>
      <c r="K13" s="19">
        <f t="shared" si="1"/>
        <v>25</v>
      </c>
      <c r="L13" s="100" t="s">
        <v>70</v>
      </c>
    </row>
    <row r="14" spans="1:12" ht="14.25">
      <c r="A14" s="26" t="s">
        <v>18</v>
      </c>
      <c r="B14" s="25" t="s">
        <v>71</v>
      </c>
      <c r="C14" s="18">
        <f t="shared" si="0"/>
        <v>45</v>
      </c>
      <c r="D14" s="26"/>
      <c r="E14" s="27"/>
      <c r="F14" s="25"/>
      <c r="G14" s="26">
        <v>15</v>
      </c>
      <c r="H14" s="27">
        <v>30</v>
      </c>
      <c r="I14" s="28">
        <v>4</v>
      </c>
      <c r="J14" s="29" t="s">
        <v>11</v>
      </c>
      <c r="K14" s="19">
        <f t="shared" si="1"/>
        <v>4</v>
      </c>
      <c r="L14" s="100" t="s">
        <v>123</v>
      </c>
    </row>
    <row r="15" spans="1:12" ht="14.25">
      <c r="A15" s="26" t="s">
        <v>72</v>
      </c>
      <c r="B15" s="25" t="s">
        <v>22</v>
      </c>
      <c r="C15" s="18">
        <f t="shared" si="0"/>
        <v>60</v>
      </c>
      <c r="D15" s="26"/>
      <c r="E15" s="27">
        <v>30</v>
      </c>
      <c r="F15" s="65">
        <v>0</v>
      </c>
      <c r="G15" s="26"/>
      <c r="H15" s="27">
        <v>30</v>
      </c>
      <c r="I15" s="66">
        <v>0</v>
      </c>
      <c r="J15" s="29" t="s">
        <v>23</v>
      </c>
      <c r="K15" s="19">
        <f t="shared" si="1"/>
        <v>0</v>
      </c>
      <c r="L15" s="104" t="s">
        <v>29</v>
      </c>
    </row>
    <row r="16" spans="1:12" ht="14.25">
      <c r="A16" s="26" t="s">
        <v>63</v>
      </c>
      <c r="B16" s="25" t="s">
        <v>25</v>
      </c>
      <c r="C16" s="18">
        <f t="shared" si="0"/>
        <v>30</v>
      </c>
      <c r="D16" s="26"/>
      <c r="E16" s="27"/>
      <c r="F16" s="25"/>
      <c r="G16" s="26"/>
      <c r="H16" s="27">
        <v>30</v>
      </c>
      <c r="I16" s="28">
        <v>2</v>
      </c>
      <c r="J16" s="29" t="s">
        <v>13</v>
      </c>
      <c r="K16" s="19">
        <f t="shared" si="1"/>
        <v>2</v>
      </c>
      <c r="L16" s="104" t="s">
        <v>114</v>
      </c>
    </row>
    <row r="17" spans="1:12" ht="14.25">
      <c r="A17" s="26" t="s">
        <v>53</v>
      </c>
      <c r="B17" s="25" t="s">
        <v>73</v>
      </c>
      <c r="C17" s="18">
        <f t="shared" si="0"/>
        <v>45</v>
      </c>
      <c r="D17" s="26">
        <v>30</v>
      </c>
      <c r="E17" s="27"/>
      <c r="F17" s="25">
        <v>2</v>
      </c>
      <c r="G17" s="26"/>
      <c r="H17" s="27">
        <v>15</v>
      </c>
      <c r="I17" s="28">
        <v>2</v>
      </c>
      <c r="J17" s="29" t="s">
        <v>13</v>
      </c>
      <c r="K17" s="19">
        <f t="shared" si="1"/>
        <v>4</v>
      </c>
      <c r="L17" s="100" t="s">
        <v>61</v>
      </c>
    </row>
    <row r="18" spans="1:12" ht="14.25">
      <c r="A18" s="26" t="s">
        <v>54</v>
      </c>
      <c r="B18" s="25" t="s">
        <v>74</v>
      </c>
      <c r="C18" s="18">
        <f t="shared" si="0"/>
        <v>60</v>
      </c>
      <c r="D18" s="26"/>
      <c r="E18" s="27">
        <v>30</v>
      </c>
      <c r="F18" s="25">
        <v>2</v>
      </c>
      <c r="G18" s="26"/>
      <c r="H18" s="27">
        <v>30</v>
      </c>
      <c r="I18" s="28">
        <v>3</v>
      </c>
      <c r="J18" s="29" t="s">
        <v>13</v>
      </c>
      <c r="K18" s="19">
        <f t="shared" si="1"/>
        <v>5</v>
      </c>
      <c r="L18" s="100" t="s">
        <v>75</v>
      </c>
    </row>
    <row r="19" spans="1:12" ht="14.25">
      <c r="A19" s="26" t="s">
        <v>55</v>
      </c>
      <c r="B19" s="25" t="s">
        <v>26</v>
      </c>
      <c r="C19" s="18">
        <f t="shared" si="0"/>
        <v>30</v>
      </c>
      <c r="D19" s="26">
        <v>30</v>
      </c>
      <c r="E19" s="27"/>
      <c r="F19" s="25">
        <v>3</v>
      </c>
      <c r="G19" s="26"/>
      <c r="H19" s="27"/>
      <c r="I19" s="28"/>
      <c r="J19" s="29" t="s">
        <v>13</v>
      </c>
      <c r="K19" s="19">
        <f t="shared" si="1"/>
        <v>3</v>
      </c>
      <c r="L19" s="100" t="s">
        <v>37</v>
      </c>
    </row>
    <row r="20" spans="1:12" ht="14.25">
      <c r="A20" s="67" t="s">
        <v>56</v>
      </c>
      <c r="B20" s="68" t="s">
        <v>27</v>
      </c>
      <c r="C20" s="18">
        <f t="shared" si="0"/>
        <v>15</v>
      </c>
      <c r="D20" s="26"/>
      <c r="E20" s="69">
        <v>15</v>
      </c>
      <c r="F20" s="68">
        <v>1</v>
      </c>
      <c r="G20" s="67"/>
      <c r="H20" s="69"/>
      <c r="I20" s="70"/>
      <c r="J20" s="29" t="s">
        <v>13</v>
      </c>
      <c r="K20" s="19">
        <f t="shared" si="1"/>
        <v>1</v>
      </c>
      <c r="L20" s="101" t="s">
        <v>38</v>
      </c>
    </row>
    <row r="21" spans="1:12" ht="14.25">
      <c r="A21" s="67" t="s">
        <v>57</v>
      </c>
      <c r="B21" s="25" t="s">
        <v>111</v>
      </c>
      <c r="C21" s="18">
        <f t="shared" si="0"/>
        <v>30</v>
      </c>
      <c r="D21" s="27">
        <v>30</v>
      </c>
      <c r="E21" s="39"/>
      <c r="F21" s="25">
        <v>3</v>
      </c>
      <c r="G21" s="71"/>
      <c r="H21" s="39"/>
      <c r="I21" s="40"/>
      <c r="J21" s="72" t="s">
        <v>11</v>
      </c>
      <c r="K21" s="42">
        <f>SUM(F21,I21)</f>
        <v>3</v>
      </c>
      <c r="L21" s="105" t="s">
        <v>112</v>
      </c>
    </row>
    <row r="22" spans="1:12" ht="14.25">
      <c r="A22" s="26" t="s">
        <v>58</v>
      </c>
      <c r="B22" s="25" t="s">
        <v>20</v>
      </c>
      <c r="C22" s="18">
        <f t="shared" si="0"/>
        <v>30</v>
      </c>
      <c r="D22" s="26"/>
      <c r="E22" s="27">
        <v>30</v>
      </c>
      <c r="F22" s="25">
        <v>2</v>
      </c>
      <c r="G22" s="26"/>
      <c r="H22" s="27"/>
      <c r="I22" s="28"/>
      <c r="J22" s="29" t="s">
        <v>13</v>
      </c>
      <c r="K22" s="19">
        <f t="shared" si="1"/>
        <v>2</v>
      </c>
      <c r="L22" s="100" t="s">
        <v>36</v>
      </c>
    </row>
    <row r="23" spans="1:12" ht="15" customHeight="1">
      <c r="A23" s="73" t="s">
        <v>59</v>
      </c>
      <c r="B23" s="45" t="s">
        <v>60</v>
      </c>
      <c r="C23" s="18">
        <f t="shared" si="0"/>
        <v>30</v>
      </c>
      <c r="D23" s="47"/>
      <c r="E23" s="48"/>
      <c r="F23" s="74"/>
      <c r="G23" s="26">
        <v>30</v>
      </c>
      <c r="H23" s="48"/>
      <c r="I23" s="28">
        <v>2</v>
      </c>
      <c r="J23" s="29" t="s">
        <v>13</v>
      </c>
      <c r="K23" s="29">
        <f t="shared" si="1"/>
        <v>2</v>
      </c>
      <c r="L23" s="106" t="s">
        <v>124</v>
      </c>
    </row>
    <row r="24" spans="1:12" ht="15" thickBot="1">
      <c r="A24" s="67" t="s">
        <v>110</v>
      </c>
      <c r="B24" s="45" t="s">
        <v>76</v>
      </c>
      <c r="C24" s="75">
        <f t="shared" si="0"/>
        <v>30</v>
      </c>
      <c r="D24" s="76"/>
      <c r="E24" s="77"/>
      <c r="F24" s="78"/>
      <c r="G24" s="24">
        <v>30</v>
      </c>
      <c r="H24" s="77"/>
      <c r="I24" s="28">
        <v>2</v>
      </c>
      <c r="J24" s="29" t="s">
        <v>13</v>
      </c>
      <c r="K24" s="79">
        <f t="shared" si="1"/>
        <v>2</v>
      </c>
      <c r="L24" s="107" t="s">
        <v>125</v>
      </c>
    </row>
    <row r="25" spans="1:14" ht="15.75" thickBot="1">
      <c r="A25" s="54"/>
      <c r="B25" s="80" t="s">
        <v>28</v>
      </c>
      <c r="C25" s="56">
        <f>SUM(C9:C24)</f>
        <v>735</v>
      </c>
      <c r="D25" s="57">
        <f aca="true" t="shared" si="2" ref="D25:I25">SUM(D9:D24)</f>
        <v>120</v>
      </c>
      <c r="E25" s="58">
        <f t="shared" si="2"/>
        <v>270</v>
      </c>
      <c r="F25" s="59">
        <f t="shared" si="2"/>
        <v>30</v>
      </c>
      <c r="G25" s="57">
        <f t="shared" si="2"/>
        <v>75</v>
      </c>
      <c r="H25" s="58">
        <f t="shared" si="2"/>
        <v>270</v>
      </c>
      <c r="I25" s="60">
        <f t="shared" si="2"/>
        <v>30</v>
      </c>
      <c r="J25" s="61" t="s">
        <v>29</v>
      </c>
      <c r="K25" s="62">
        <f>SUM(K9:K24)</f>
        <v>60</v>
      </c>
      <c r="L25" s="61" t="s">
        <v>29</v>
      </c>
      <c r="M25" s="2">
        <f>SUM(D25:E25,G25:H25)</f>
        <v>735</v>
      </c>
      <c r="N25" s="2">
        <f>C25-M25</f>
        <v>0</v>
      </c>
    </row>
    <row r="27" ht="14.25">
      <c r="B27" s="81" t="s">
        <v>77</v>
      </c>
    </row>
    <row r="28" ht="15.75">
      <c r="A28" s="82" t="s">
        <v>137</v>
      </c>
    </row>
    <row r="29" ht="15.75">
      <c r="A29" s="82" t="s">
        <v>138</v>
      </c>
    </row>
    <row r="30" spans="1:2" ht="15">
      <c r="A30" s="82"/>
      <c r="B30" s="2" t="s">
        <v>139</v>
      </c>
    </row>
    <row r="31" ht="15">
      <c r="A31" s="82"/>
    </row>
    <row r="32" spans="1:9" ht="15.75">
      <c r="A32" s="82"/>
      <c r="B32" s="83" t="s">
        <v>40</v>
      </c>
      <c r="C32" s="84">
        <f>SUM(E32,G32,I32)</f>
        <v>1965</v>
      </c>
      <c r="D32" s="83" t="s">
        <v>41</v>
      </c>
      <c r="E32" s="85">
        <f>C25</f>
        <v>735</v>
      </c>
      <c r="F32" s="83" t="s">
        <v>42</v>
      </c>
      <c r="G32" s="85">
        <v>660</v>
      </c>
      <c r="H32" s="83" t="s">
        <v>43</v>
      </c>
      <c r="I32" s="85">
        <f>'[1].xls].xls].xls].xls].xls].xls].xls].xls].xls].'!C22</f>
        <v>570</v>
      </c>
    </row>
  </sheetData>
  <sheetProtection/>
  <mergeCells count="8">
    <mergeCell ref="A6:B8"/>
    <mergeCell ref="C6:C8"/>
    <mergeCell ref="D6:I6"/>
    <mergeCell ref="J6:J8"/>
    <mergeCell ref="K6:K8"/>
    <mergeCell ref="L6:L8"/>
    <mergeCell ref="D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view="pageBreakPreview" zoomScale="80" zoomScaleNormal="90" zoomScaleSheetLayoutView="80" zoomScalePageLayoutView="0" workbookViewId="0" topLeftCell="A1">
      <selection activeCell="M33" sqref="M33"/>
    </sheetView>
  </sheetViews>
  <sheetFormatPr defaultColWidth="8.796875" defaultRowHeight="14.25"/>
  <cols>
    <col min="1" max="1" width="3.8984375" style="2" customWidth="1"/>
    <col min="2" max="2" width="40.8984375" style="2" customWidth="1"/>
    <col min="3" max="3" width="10.59765625" style="2" customWidth="1"/>
    <col min="4" max="4" width="8.3984375" style="2" customWidth="1"/>
    <col min="5" max="8" width="9" style="2" customWidth="1"/>
    <col min="9" max="9" width="8.8984375" style="2" bestFit="1" customWidth="1"/>
    <col min="10" max="10" width="14.19921875" style="2" customWidth="1"/>
    <col min="11" max="11" width="8" style="2" customWidth="1"/>
    <col min="12" max="12" width="17.19921875" style="2" customWidth="1"/>
    <col min="13" max="16384" width="9" style="2" customWidth="1"/>
  </cols>
  <sheetData>
    <row r="1" ht="15">
      <c r="A1" s="1" t="s">
        <v>64</v>
      </c>
    </row>
    <row r="2" spans="1:2" ht="15">
      <c r="A2" s="3" t="s">
        <v>113</v>
      </c>
      <c r="B2" s="4"/>
    </row>
    <row r="3" spans="1:2" ht="14.25">
      <c r="A3" s="4" t="s">
        <v>117</v>
      </c>
      <c r="B3" s="4"/>
    </row>
    <row r="4" spans="1:2" ht="15">
      <c r="A4" s="64" t="s">
        <v>78</v>
      </c>
      <c r="B4" s="5"/>
    </row>
    <row r="5" ht="15" thickBot="1"/>
    <row r="6" spans="1:12" ht="15" customHeight="1">
      <c r="A6" s="108" t="s">
        <v>0</v>
      </c>
      <c r="B6" s="136"/>
      <c r="C6" s="114" t="s">
        <v>1</v>
      </c>
      <c r="D6" s="117" t="s">
        <v>2</v>
      </c>
      <c r="E6" s="118"/>
      <c r="F6" s="118"/>
      <c r="G6" s="119"/>
      <c r="H6" s="119"/>
      <c r="I6" s="120"/>
      <c r="J6" s="121" t="s">
        <v>3</v>
      </c>
      <c r="K6" s="124" t="s">
        <v>4</v>
      </c>
      <c r="L6" s="127" t="s">
        <v>39</v>
      </c>
    </row>
    <row r="7" spans="1:12" ht="15">
      <c r="A7" s="110"/>
      <c r="B7" s="137"/>
      <c r="C7" s="115"/>
      <c r="D7" s="130" t="s">
        <v>34</v>
      </c>
      <c r="E7" s="131"/>
      <c r="F7" s="131"/>
      <c r="G7" s="132" t="s">
        <v>33</v>
      </c>
      <c r="H7" s="133"/>
      <c r="I7" s="134"/>
      <c r="J7" s="122"/>
      <c r="K7" s="125"/>
      <c r="L7" s="128"/>
    </row>
    <row r="8" spans="1:12" ht="15.75" thickBot="1">
      <c r="A8" s="112"/>
      <c r="B8" s="138"/>
      <c r="C8" s="116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9" t="s">
        <v>9</v>
      </c>
      <c r="J8" s="123"/>
      <c r="K8" s="126"/>
      <c r="L8" s="129"/>
    </row>
    <row r="9" spans="1:12" ht="27" customHeight="1">
      <c r="A9" s="10" t="s">
        <v>10</v>
      </c>
      <c r="B9" s="11" t="s">
        <v>79</v>
      </c>
      <c r="C9" s="12">
        <f>SUM(D9:E9,G9:H9)</f>
        <v>30</v>
      </c>
      <c r="D9" s="13"/>
      <c r="E9" s="14">
        <v>30</v>
      </c>
      <c r="F9" s="15">
        <v>4</v>
      </c>
      <c r="G9" s="16"/>
      <c r="H9" s="14"/>
      <c r="I9" s="17"/>
      <c r="J9" s="18" t="s">
        <v>13</v>
      </c>
      <c r="K9" s="19">
        <f>SUM(F9+I9)</f>
        <v>4</v>
      </c>
      <c r="L9" s="20" t="s">
        <v>80</v>
      </c>
    </row>
    <row r="10" spans="1:12" ht="15" customHeight="1">
      <c r="A10" s="21" t="s">
        <v>109</v>
      </c>
      <c r="B10" s="22" t="s">
        <v>71</v>
      </c>
      <c r="C10" s="23">
        <v>60</v>
      </c>
      <c r="D10" s="24">
        <v>15</v>
      </c>
      <c r="E10" s="24">
        <v>15</v>
      </c>
      <c r="F10" s="25">
        <v>5</v>
      </c>
      <c r="G10" s="26">
        <v>15</v>
      </c>
      <c r="H10" s="27">
        <v>15</v>
      </c>
      <c r="I10" s="28">
        <v>3</v>
      </c>
      <c r="J10" s="29" t="s">
        <v>11</v>
      </c>
      <c r="K10" s="19">
        <v>8</v>
      </c>
      <c r="L10" s="30" t="s">
        <v>126</v>
      </c>
    </row>
    <row r="11" spans="1:12" ht="15">
      <c r="A11" s="31" t="s">
        <v>14</v>
      </c>
      <c r="B11" s="22" t="s">
        <v>69</v>
      </c>
      <c r="C11" s="23">
        <f aca="true" t="shared" si="0" ref="C11:C18">SUM(D11:E11,G11:H11)</f>
        <v>210</v>
      </c>
      <c r="D11" s="24"/>
      <c r="E11" s="27">
        <v>120</v>
      </c>
      <c r="F11" s="25">
        <v>10</v>
      </c>
      <c r="G11" s="26"/>
      <c r="H11" s="27">
        <v>90</v>
      </c>
      <c r="I11" s="28">
        <v>8</v>
      </c>
      <c r="J11" s="29" t="s">
        <v>81</v>
      </c>
      <c r="K11" s="19">
        <f aca="true" t="shared" si="1" ref="K11:K21">SUM(F11+I11)</f>
        <v>18</v>
      </c>
      <c r="L11" s="30" t="s">
        <v>82</v>
      </c>
    </row>
    <row r="12" spans="1:12" ht="15">
      <c r="A12" s="31" t="s">
        <v>16</v>
      </c>
      <c r="B12" s="32" t="s">
        <v>83</v>
      </c>
      <c r="C12" s="23">
        <f t="shared" si="0"/>
        <v>60</v>
      </c>
      <c r="D12" s="24">
        <v>15</v>
      </c>
      <c r="E12" s="27">
        <v>15</v>
      </c>
      <c r="F12" s="25">
        <v>5</v>
      </c>
      <c r="G12" s="26">
        <v>15</v>
      </c>
      <c r="H12" s="27">
        <v>15</v>
      </c>
      <c r="I12" s="28">
        <v>3</v>
      </c>
      <c r="J12" s="29" t="s">
        <v>11</v>
      </c>
      <c r="K12" s="19">
        <f t="shared" si="1"/>
        <v>8</v>
      </c>
      <c r="L12" s="30" t="s">
        <v>118</v>
      </c>
    </row>
    <row r="13" spans="1:12" ht="15">
      <c r="A13" s="31" t="s">
        <v>18</v>
      </c>
      <c r="B13" s="22" t="s">
        <v>32</v>
      </c>
      <c r="C13" s="23">
        <f t="shared" si="0"/>
        <v>30</v>
      </c>
      <c r="D13" s="24"/>
      <c r="E13" s="27"/>
      <c r="F13" s="25"/>
      <c r="G13" s="26"/>
      <c r="H13" s="27">
        <v>30</v>
      </c>
      <c r="I13" s="28">
        <v>2</v>
      </c>
      <c r="J13" s="29" t="s">
        <v>13</v>
      </c>
      <c r="K13" s="19">
        <f t="shared" si="1"/>
        <v>2</v>
      </c>
      <c r="L13" s="30" t="s">
        <v>44</v>
      </c>
    </row>
    <row r="14" spans="1:12" ht="28.5">
      <c r="A14" s="31" t="s">
        <v>19</v>
      </c>
      <c r="B14" s="33" t="s">
        <v>84</v>
      </c>
      <c r="C14" s="23">
        <f t="shared" si="0"/>
        <v>15</v>
      </c>
      <c r="D14" s="24"/>
      <c r="E14" s="27"/>
      <c r="F14" s="25"/>
      <c r="G14" s="26">
        <v>15</v>
      </c>
      <c r="H14" s="27"/>
      <c r="I14" s="28">
        <v>2</v>
      </c>
      <c r="J14" s="29" t="s">
        <v>13</v>
      </c>
      <c r="K14" s="19">
        <f t="shared" si="1"/>
        <v>2</v>
      </c>
      <c r="L14" s="30" t="s">
        <v>85</v>
      </c>
    </row>
    <row r="15" spans="1:12" s="43" customFormat="1" ht="28.5">
      <c r="A15" s="34" t="s">
        <v>21</v>
      </c>
      <c r="B15" s="35" t="s">
        <v>45</v>
      </c>
      <c r="C15" s="36">
        <v>15</v>
      </c>
      <c r="D15" s="37"/>
      <c r="E15" s="38"/>
      <c r="F15" s="28"/>
      <c r="G15" s="24">
        <v>15</v>
      </c>
      <c r="H15" s="39"/>
      <c r="I15" s="40">
        <v>2</v>
      </c>
      <c r="J15" s="41" t="s">
        <v>13</v>
      </c>
      <c r="K15" s="42">
        <f t="shared" si="1"/>
        <v>2</v>
      </c>
      <c r="L15" s="103" t="s">
        <v>127</v>
      </c>
    </row>
    <row r="16" spans="1:12" ht="15">
      <c r="A16" s="31" t="s">
        <v>24</v>
      </c>
      <c r="B16" s="22" t="s">
        <v>86</v>
      </c>
      <c r="C16" s="23">
        <f t="shared" si="0"/>
        <v>60</v>
      </c>
      <c r="D16" s="24"/>
      <c r="E16" s="27">
        <v>30</v>
      </c>
      <c r="F16" s="25">
        <v>2</v>
      </c>
      <c r="G16" s="26"/>
      <c r="H16" s="27">
        <v>30</v>
      </c>
      <c r="I16" s="28">
        <v>2</v>
      </c>
      <c r="J16" s="29" t="s">
        <v>13</v>
      </c>
      <c r="K16" s="19">
        <f t="shared" si="1"/>
        <v>4</v>
      </c>
      <c r="L16" s="104" t="s">
        <v>128</v>
      </c>
    </row>
    <row r="17" spans="1:12" ht="15">
      <c r="A17" s="31" t="s">
        <v>30</v>
      </c>
      <c r="B17" s="25" t="s">
        <v>74</v>
      </c>
      <c r="C17" s="23">
        <f t="shared" si="0"/>
        <v>60</v>
      </c>
      <c r="D17" s="24"/>
      <c r="E17" s="27">
        <v>30</v>
      </c>
      <c r="F17" s="25">
        <v>2</v>
      </c>
      <c r="G17" s="26"/>
      <c r="H17" s="27">
        <v>30</v>
      </c>
      <c r="I17" s="28">
        <v>2</v>
      </c>
      <c r="J17" s="29" t="s">
        <v>11</v>
      </c>
      <c r="K17" s="19">
        <f t="shared" si="1"/>
        <v>4</v>
      </c>
      <c r="L17" s="100" t="s">
        <v>87</v>
      </c>
    </row>
    <row r="18" spans="1:12" ht="15">
      <c r="A18" s="31" t="s">
        <v>88</v>
      </c>
      <c r="B18" s="32" t="s">
        <v>89</v>
      </c>
      <c r="C18" s="23">
        <f t="shared" si="0"/>
        <v>30</v>
      </c>
      <c r="D18" s="24"/>
      <c r="E18" s="27"/>
      <c r="F18" s="25"/>
      <c r="G18" s="26"/>
      <c r="H18" s="27">
        <v>30</v>
      </c>
      <c r="I18" s="28">
        <v>2</v>
      </c>
      <c r="J18" s="29" t="s">
        <v>13</v>
      </c>
      <c r="K18" s="19">
        <f t="shared" si="1"/>
        <v>2</v>
      </c>
      <c r="L18" s="100" t="s">
        <v>129</v>
      </c>
    </row>
    <row r="19" spans="1:12" ht="15">
      <c r="A19" s="31" t="s">
        <v>90</v>
      </c>
      <c r="B19" s="44" t="s">
        <v>91</v>
      </c>
      <c r="C19" s="23">
        <f>SUM(D19:E19,G19:H19)</f>
        <v>30</v>
      </c>
      <c r="D19" s="24"/>
      <c r="E19" s="27"/>
      <c r="F19" s="25"/>
      <c r="G19" s="26"/>
      <c r="H19" s="27">
        <v>30</v>
      </c>
      <c r="I19" s="28">
        <v>2</v>
      </c>
      <c r="J19" s="29" t="s">
        <v>13</v>
      </c>
      <c r="K19" s="19">
        <f t="shared" si="1"/>
        <v>2</v>
      </c>
      <c r="L19" s="101" t="s">
        <v>130</v>
      </c>
    </row>
    <row r="20" spans="1:12" ht="14.25">
      <c r="A20" s="31" t="s">
        <v>92</v>
      </c>
      <c r="B20" s="45" t="s">
        <v>93</v>
      </c>
      <c r="C20" s="46">
        <v>30</v>
      </c>
      <c r="D20" s="47"/>
      <c r="E20" s="27">
        <v>30</v>
      </c>
      <c r="F20" s="25">
        <v>2</v>
      </c>
      <c r="G20" s="47"/>
      <c r="H20" s="48"/>
      <c r="I20" s="49"/>
      <c r="J20" s="46" t="s">
        <v>13</v>
      </c>
      <c r="K20" s="19">
        <f t="shared" si="1"/>
        <v>2</v>
      </c>
      <c r="L20" s="101" t="s">
        <v>131</v>
      </c>
    </row>
    <row r="21" spans="1:12" ht="15" thickBot="1">
      <c r="A21" s="31" t="s">
        <v>94</v>
      </c>
      <c r="B21" s="50" t="s">
        <v>95</v>
      </c>
      <c r="C21" s="46">
        <v>30</v>
      </c>
      <c r="D21" s="51"/>
      <c r="E21" s="52"/>
      <c r="F21" s="53"/>
      <c r="G21" s="51"/>
      <c r="H21" s="27">
        <v>30</v>
      </c>
      <c r="I21" s="28">
        <v>2</v>
      </c>
      <c r="J21" s="46" t="s">
        <v>13</v>
      </c>
      <c r="K21" s="19">
        <f t="shared" si="1"/>
        <v>2</v>
      </c>
      <c r="L21" s="101" t="s">
        <v>132</v>
      </c>
    </row>
    <row r="22" spans="1:12" ht="15.75" thickBot="1">
      <c r="A22" s="54"/>
      <c r="B22" s="55" t="s">
        <v>28</v>
      </c>
      <c r="C22" s="56">
        <f aca="true" t="shared" si="2" ref="C22:I22">SUM(C9:C21)</f>
        <v>660</v>
      </c>
      <c r="D22" s="57">
        <f t="shared" si="2"/>
        <v>30</v>
      </c>
      <c r="E22" s="58">
        <f t="shared" si="2"/>
        <v>270</v>
      </c>
      <c r="F22" s="59">
        <f t="shared" si="2"/>
        <v>30</v>
      </c>
      <c r="G22" s="57">
        <f t="shared" si="2"/>
        <v>60</v>
      </c>
      <c r="H22" s="58">
        <f t="shared" si="2"/>
        <v>300</v>
      </c>
      <c r="I22" s="60">
        <f t="shared" si="2"/>
        <v>30</v>
      </c>
      <c r="J22" s="61" t="s">
        <v>29</v>
      </c>
      <c r="K22" s="62">
        <f>SUM(K9:K21)</f>
        <v>60</v>
      </c>
      <c r="L22" s="63" t="s">
        <v>29</v>
      </c>
    </row>
    <row r="24" spans="2:4" ht="14.25">
      <c r="B24" s="135" t="s">
        <v>119</v>
      </c>
      <c r="C24" s="135"/>
      <c r="D24" s="135"/>
    </row>
  </sheetData>
  <sheetProtection/>
  <mergeCells count="9">
    <mergeCell ref="B24:D24"/>
    <mergeCell ref="D6:I6"/>
    <mergeCell ref="J6:J8"/>
    <mergeCell ref="K6:K8"/>
    <mergeCell ref="L6:L8"/>
    <mergeCell ref="D7:F7"/>
    <mergeCell ref="G7:I7"/>
    <mergeCell ref="A6:B8"/>
    <mergeCell ref="C6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view="pageBreakPreview" zoomScale="90" zoomScaleSheetLayoutView="90" zoomScalePageLayoutView="0" workbookViewId="0" topLeftCell="A5">
      <selection activeCell="G14" sqref="G14"/>
    </sheetView>
  </sheetViews>
  <sheetFormatPr defaultColWidth="8.796875" defaultRowHeight="14.25"/>
  <cols>
    <col min="1" max="1" width="3.5" style="2" customWidth="1"/>
    <col min="2" max="2" width="46.59765625" style="2" customWidth="1"/>
    <col min="3" max="3" width="10.59765625" style="2" customWidth="1"/>
    <col min="4" max="4" width="8.3984375" style="2" customWidth="1"/>
    <col min="5" max="8" width="8.69921875" style="2" customWidth="1"/>
    <col min="9" max="9" width="8.8984375" style="2" bestFit="1" customWidth="1"/>
    <col min="10" max="10" width="14.19921875" style="2" customWidth="1"/>
    <col min="11" max="11" width="8" style="2" customWidth="1"/>
    <col min="12" max="12" width="15" style="2" customWidth="1"/>
    <col min="13" max="16384" width="8.69921875" style="2" customWidth="1"/>
  </cols>
  <sheetData>
    <row r="1" ht="15">
      <c r="A1" s="1" t="s">
        <v>64</v>
      </c>
    </row>
    <row r="2" spans="1:2" ht="15">
      <c r="A2" s="3" t="s">
        <v>113</v>
      </c>
      <c r="B2" s="4"/>
    </row>
    <row r="3" spans="1:2" ht="14.25">
      <c r="A3" s="4" t="s">
        <v>117</v>
      </c>
      <c r="B3" s="4"/>
    </row>
    <row r="4" spans="1:2" s="82" customFormat="1" ht="15">
      <c r="A4" s="64" t="s">
        <v>96</v>
      </c>
      <c r="B4" s="64"/>
    </row>
    <row r="5" ht="15" thickBot="1"/>
    <row r="6" spans="1:13" ht="15" customHeight="1">
      <c r="A6" s="108" t="s">
        <v>0</v>
      </c>
      <c r="B6" s="109"/>
      <c r="C6" s="114" t="s">
        <v>1</v>
      </c>
      <c r="D6" s="117" t="s">
        <v>2</v>
      </c>
      <c r="E6" s="118"/>
      <c r="F6" s="118"/>
      <c r="G6" s="119"/>
      <c r="H6" s="119"/>
      <c r="I6" s="120"/>
      <c r="J6" s="121" t="s">
        <v>3</v>
      </c>
      <c r="K6" s="124" t="s">
        <v>4</v>
      </c>
      <c r="L6" s="127" t="s">
        <v>39</v>
      </c>
      <c r="M6" s="1"/>
    </row>
    <row r="7" spans="1:13" ht="15">
      <c r="A7" s="110"/>
      <c r="B7" s="111"/>
      <c r="C7" s="115"/>
      <c r="D7" s="130" t="s">
        <v>97</v>
      </c>
      <c r="E7" s="131"/>
      <c r="F7" s="131"/>
      <c r="G7" s="132" t="s">
        <v>98</v>
      </c>
      <c r="H7" s="133"/>
      <c r="I7" s="134"/>
      <c r="J7" s="122"/>
      <c r="K7" s="125"/>
      <c r="L7" s="128"/>
      <c r="M7" s="1"/>
    </row>
    <row r="8" spans="1:13" ht="15.75" thickBot="1">
      <c r="A8" s="112"/>
      <c r="B8" s="113"/>
      <c r="C8" s="116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9" t="s">
        <v>9</v>
      </c>
      <c r="J8" s="123"/>
      <c r="K8" s="126"/>
      <c r="L8" s="129"/>
      <c r="M8" s="1"/>
    </row>
    <row r="9" spans="1:12" ht="14.25">
      <c r="A9" s="16" t="s">
        <v>10</v>
      </c>
      <c r="B9" s="15" t="s">
        <v>83</v>
      </c>
      <c r="C9" s="18">
        <f>SUM(D9:E9,G9:H9)</f>
        <v>30</v>
      </c>
      <c r="D9" s="16">
        <v>15</v>
      </c>
      <c r="E9" s="14">
        <v>15</v>
      </c>
      <c r="F9" s="15">
        <v>4</v>
      </c>
      <c r="G9" s="16"/>
      <c r="H9" s="14"/>
      <c r="I9" s="17"/>
      <c r="J9" s="18" t="s">
        <v>11</v>
      </c>
      <c r="K9" s="19">
        <f>SUM(F9+I9)</f>
        <v>4</v>
      </c>
      <c r="L9" s="86" t="s">
        <v>116</v>
      </c>
    </row>
    <row r="10" spans="1:12" ht="14.25">
      <c r="A10" s="26" t="s">
        <v>12</v>
      </c>
      <c r="B10" s="25" t="s">
        <v>71</v>
      </c>
      <c r="C10" s="18">
        <f aca="true" t="shared" si="0" ref="C10:C20">SUM(D10:E10,G10:H10)</f>
        <v>60</v>
      </c>
      <c r="D10" s="26">
        <v>15</v>
      </c>
      <c r="E10" s="27">
        <v>15</v>
      </c>
      <c r="F10" s="25">
        <v>3</v>
      </c>
      <c r="G10" s="26">
        <v>15</v>
      </c>
      <c r="H10" s="27">
        <v>15</v>
      </c>
      <c r="I10" s="28">
        <v>4</v>
      </c>
      <c r="J10" s="29" t="s">
        <v>11</v>
      </c>
      <c r="K10" s="19">
        <f aca="true" t="shared" si="1" ref="K10:K21">SUM(F10+I10)</f>
        <v>7</v>
      </c>
      <c r="L10" s="100" t="s">
        <v>133</v>
      </c>
    </row>
    <row r="11" spans="1:12" ht="14.25">
      <c r="A11" s="26" t="s">
        <v>14</v>
      </c>
      <c r="B11" s="25" t="s">
        <v>99</v>
      </c>
      <c r="C11" s="18">
        <f t="shared" si="0"/>
        <v>30</v>
      </c>
      <c r="D11" s="26"/>
      <c r="E11" s="27"/>
      <c r="F11" s="25"/>
      <c r="G11" s="26"/>
      <c r="H11" s="27">
        <v>30</v>
      </c>
      <c r="I11" s="28">
        <v>2</v>
      </c>
      <c r="J11" s="29" t="s">
        <v>13</v>
      </c>
      <c r="K11" s="19">
        <f t="shared" si="1"/>
        <v>2</v>
      </c>
      <c r="L11" s="100" t="s">
        <v>100</v>
      </c>
    </row>
    <row r="12" spans="1:12" ht="14.25">
      <c r="A12" s="26" t="s">
        <v>16</v>
      </c>
      <c r="B12" s="25" t="s">
        <v>69</v>
      </c>
      <c r="C12" s="18">
        <v>180</v>
      </c>
      <c r="D12" s="26"/>
      <c r="E12" s="27">
        <v>90</v>
      </c>
      <c r="F12" s="25">
        <v>6</v>
      </c>
      <c r="G12" s="26"/>
      <c r="H12" s="27">
        <v>90</v>
      </c>
      <c r="I12" s="28">
        <v>6</v>
      </c>
      <c r="J12" s="29" t="s">
        <v>11</v>
      </c>
      <c r="K12" s="19">
        <f t="shared" si="1"/>
        <v>12</v>
      </c>
      <c r="L12" s="100" t="s">
        <v>134</v>
      </c>
    </row>
    <row r="13" spans="1:12" ht="14.25">
      <c r="A13" s="26" t="s">
        <v>17</v>
      </c>
      <c r="B13" s="22" t="s">
        <v>86</v>
      </c>
      <c r="C13" s="87">
        <f t="shared" si="0"/>
        <v>30</v>
      </c>
      <c r="D13" s="24"/>
      <c r="E13" s="27">
        <v>30</v>
      </c>
      <c r="F13" s="25">
        <v>4</v>
      </c>
      <c r="G13" s="26"/>
      <c r="H13" s="27"/>
      <c r="I13" s="28"/>
      <c r="J13" s="29" t="s">
        <v>11</v>
      </c>
      <c r="K13" s="19">
        <f t="shared" si="1"/>
        <v>4</v>
      </c>
      <c r="L13" s="101" t="s">
        <v>62</v>
      </c>
    </row>
    <row r="14" spans="1:12" ht="14.25">
      <c r="A14" s="26" t="s">
        <v>18</v>
      </c>
      <c r="B14" s="25" t="s">
        <v>101</v>
      </c>
      <c r="C14" s="18">
        <v>30</v>
      </c>
      <c r="D14" s="26"/>
      <c r="E14" s="27"/>
      <c r="F14" s="25"/>
      <c r="G14" s="26"/>
      <c r="H14" s="27">
        <v>30</v>
      </c>
      <c r="I14" s="28">
        <v>2</v>
      </c>
      <c r="J14" s="29" t="s">
        <v>13</v>
      </c>
      <c r="K14" s="19">
        <f t="shared" si="1"/>
        <v>2</v>
      </c>
      <c r="L14" s="100" t="s">
        <v>102</v>
      </c>
    </row>
    <row r="15" spans="1:12" ht="14.25">
      <c r="A15" s="26" t="s">
        <v>19</v>
      </c>
      <c r="B15" s="74" t="s">
        <v>107</v>
      </c>
      <c r="C15" s="18">
        <f t="shared" si="0"/>
        <v>30</v>
      </c>
      <c r="D15" s="26"/>
      <c r="E15" s="27">
        <v>30</v>
      </c>
      <c r="F15" s="25">
        <v>2</v>
      </c>
      <c r="G15" s="26"/>
      <c r="H15" s="27"/>
      <c r="I15" s="28"/>
      <c r="J15" s="29" t="s">
        <v>13</v>
      </c>
      <c r="K15" s="19">
        <f t="shared" si="1"/>
        <v>2</v>
      </c>
      <c r="L15" s="100" t="s">
        <v>103</v>
      </c>
    </row>
    <row r="16" spans="1:12" s="4" customFormat="1" ht="14.25">
      <c r="A16" s="88" t="s">
        <v>63</v>
      </c>
      <c r="B16" s="74" t="s">
        <v>108</v>
      </c>
      <c r="C16" s="89">
        <v>30</v>
      </c>
      <c r="D16" s="88"/>
      <c r="E16" s="90"/>
      <c r="F16" s="91"/>
      <c r="G16" s="88"/>
      <c r="H16" s="90">
        <v>30</v>
      </c>
      <c r="I16" s="92">
        <v>2</v>
      </c>
      <c r="J16" s="93" t="s">
        <v>13</v>
      </c>
      <c r="K16" s="94">
        <v>2</v>
      </c>
      <c r="L16" s="102" t="s">
        <v>115</v>
      </c>
    </row>
    <row r="17" spans="1:12" ht="14.25">
      <c r="A17" s="26" t="s">
        <v>24</v>
      </c>
      <c r="B17" s="25" t="s">
        <v>46</v>
      </c>
      <c r="C17" s="18">
        <f t="shared" si="0"/>
        <v>30</v>
      </c>
      <c r="D17" s="26"/>
      <c r="E17" s="27">
        <v>15</v>
      </c>
      <c r="F17" s="25">
        <v>2</v>
      </c>
      <c r="G17" s="26"/>
      <c r="H17" s="27">
        <v>15</v>
      </c>
      <c r="I17" s="28">
        <v>8</v>
      </c>
      <c r="J17" s="29" t="s">
        <v>47</v>
      </c>
      <c r="K17" s="19">
        <f t="shared" si="1"/>
        <v>10</v>
      </c>
      <c r="L17" s="100" t="s">
        <v>104</v>
      </c>
    </row>
    <row r="18" spans="1:12" ht="14.25">
      <c r="A18" s="26" t="s">
        <v>30</v>
      </c>
      <c r="B18" s="25" t="s">
        <v>48</v>
      </c>
      <c r="C18" s="18">
        <f t="shared" si="0"/>
        <v>60</v>
      </c>
      <c r="D18" s="26"/>
      <c r="E18" s="27">
        <v>30</v>
      </c>
      <c r="F18" s="25">
        <v>2</v>
      </c>
      <c r="G18" s="26"/>
      <c r="H18" s="27">
        <v>30</v>
      </c>
      <c r="I18" s="28">
        <v>4</v>
      </c>
      <c r="J18" s="29" t="s">
        <v>13</v>
      </c>
      <c r="K18" s="19">
        <f t="shared" si="1"/>
        <v>6</v>
      </c>
      <c r="L18" s="100" t="s">
        <v>50</v>
      </c>
    </row>
    <row r="19" spans="1:12" ht="14.25">
      <c r="A19" s="95" t="s">
        <v>55</v>
      </c>
      <c r="B19" s="96" t="s">
        <v>105</v>
      </c>
      <c r="C19" s="18">
        <f t="shared" si="0"/>
        <v>30</v>
      </c>
      <c r="D19" s="27">
        <v>30</v>
      </c>
      <c r="E19" s="48"/>
      <c r="F19" s="25">
        <v>2</v>
      </c>
      <c r="G19" s="47"/>
      <c r="H19" s="48"/>
      <c r="I19" s="28"/>
      <c r="J19" s="29" t="s">
        <v>13</v>
      </c>
      <c r="K19" s="19">
        <v>2</v>
      </c>
      <c r="L19" s="101" t="s">
        <v>135</v>
      </c>
    </row>
    <row r="20" spans="1:12" ht="14.25">
      <c r="A20" s="47" t="s">
        <v>56</v>
      </c>
      <c r="B20" s="96" t="s">
        <v>106</v>
      </c>
      <c r="C20" s="18">
        <f t="shared" si="0"/>
        <v>30</v>
      </c>
      <c r="D20" s="47"/>
      <c r="E20" s="48"/>
      <c r="F20" s="74"/>
      <c r="G20" s="47"/>
      <c r="H20" s="27">
        <v>30</v>
      </c>
      <c r="I20" s="28">
        <v>2</v>
      </c>
      <c r="J20" s="29" t="s">
        <v>13</v>
      </c>
      <c r="K20" s="19">
        <v>2</v>
      </c>
      <c r="L20" s="101" t="s">
        <v>136</v>
      </c>
    </row>
    <row r="21" spans="1:12" ht="15.75" thickBot="1">
      <c r="A21" s="26" t="s">
        <v>92</v>
      </c>
      <c r="B21" s="25" t="s">
        <v>51</v>
      </c>
      <c r="C21" s="97" t="s">
        <v>49</v>
      </c>
      <c r="D21" s="26"/>
      <c r="E21" s="98" t="s">
        <v>49</v>
      </c>
      <c r="F21" s="25">
        <v>5</v>
      </c>
      <c r="G21" s="26"/>
      <c r="H21" s="27"/>
      <c r="I21" s="28"/>
      <c r="J21" s="29" t="s">
        <v>23</v>
      </c>
      <c r="K21" s="19">
        <f t="shared" si="1"/>
        <v>5</v>
      </c>
      <c r="L21" s="99" t="s">
        <v>52</v>
      </c>
    </row>
    <row r="22" spans="1:13" ht="15.75" thickBot="1">
      <c r="A22" s="54"/>
      <c r="B22" s="80" t="s">
        <v>28</v>
      </c>
      <c r="C22" s="56">
        <f aca="true" t="shared" si="2" ref="C22:H22">SUM(C9:C21)</f>
        <v>570</v>
      </c>
      <c r="D22" s="57">
        <f t="shared" si="2"/>
        <v>60</v>
      </c>
      <c r="E22" s="58">
        <f t="shared" si="2"/>
        <v>225</v>
      </c>
      <c r="F22" s="59">
        <f>SUM(F9:F21)</f>
        <v>30</v>
      </c>
      <c r="G22" s="57">
        <f t="shared" si="2"/>
        <v>15</v>
      </c>
      <c r="H22" s="58">
        <f t="shared" si="2"/>
        <v>270</v>
      </c>
      <c r="I22" s="60">
        <f>SUM(I9:I21)</f>
        <v>30</v>
      </c>
      <c r="J22" s="61" t="s">
        <v>29</v>
      </c>
      <c r="K22" s="62">
        <f>SUM(K9:K21)</f>
        <v>60</v>
      </c>
      <c r="L22" s="61" t="s">
        <v>29</v>
      </c>
      <c r="M22" s="2">
        <f>SUM(D22:E22,G22:H22)</f>
        <v>570</v>
      </c>
    </row>
    <row r="24" ht="14.25">
      <c r="B24" s="81" t="s">
        <v>121</v>
      </c>
    </row>
  </sheetData>
  <sheetProtection/>
  <mergeCells count="8">
    <mergeCell ref="A6:B8"/>
    <mergeCell ref="C6:C8"/>
    <mergeCell ref="D6:I6"/>
    <mergeCell ref="J6:J8"/>
    <mergeCell ref="K6:K8"/>
    <mergeCell ref="L6:L8"/>
    <mergeCell ref="D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HSD</dc:creator>
  <cp:keywords/>
  <dc:description/>
  <cp:lastModifiedBy>Małecki</cp:lastModifiedBy>
  <cp:lastPrinted>2018-11-19T11:55:44Z</cp:lastPrinted>
  <dcterms:created xsi:type="dcterms:W3CDTF">2012-08-04T19:10:03Z</dcterms:created>
  <dcterms:modified xsi:type="dcterms:W3CDTF">2018-11-19T11:56:58Z</dcterms:modified>
  <cp:category/>
  <cp:version/>
  <cp:contentType/>
  <cp:contentStatus/>
</cp:coreProperties>
</file>