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 firstSheet="2"/>
  </bookViews>
  <sheets>
    <sheet name="fil.rosyjska niestacj. - I rok" sheetId="5" r:id="rId1"/>
    <sheet name="fil.rosyjska niestacj. - II rok" sheetId="7" r:id="rId2"/>
    <sheet name="fil.rosyjska niestacj.- III rok" sheetId="8" r:id="rId3"/>
  </sheets>
  <definedNames>
    <definedName name="_xlnm.Print_Area" localSheetId="0">'fil.rosyjska niestacj. - I rok'!$A$1:$R$33</definedName>
    <definedName name="_xlnm.Print_Area" localSheetId="1">'fil.rosyjska niestacj. - II rok'!$A$1:$R$24</definedName>
    <definedName name="_xlnm.Print_Area" localSheetId="2">'fil.rosyjska niestacj.- III rok'!$A$1:$R$28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7" l="1"/>
  <c r="I21" i="7"/>
  <c r="N23" i="5"/>
  <c r="I23" i="5"/>
  <c r="P18" i="5"/>
  <c r="P17" i="7"/>
  <c r="P20" i="8"/>
  <c r="P19" i="8"/>
  <c r="N22" i="8"/>
  <c r="I22" i="8"/>
  <c r="I21" i="8"/>
  <c r="P22" i="8"/>
  <c r="N21" i="8"/>
  <c r="K21" i="8"/>
  <c r="J21" i="8"/>
  <c r="F21" i="8"/>
  <c r="E21" i="8"/>
  <c r="P18" i="8"/>
  <c r="P17" i="8"/>
  <c r="P16" i="8"/>
  <c r="P15" i="8"/>
  <c r="P14" i="8"/>
  <c r="D21" i="8"/>
  <c r="P13" i="8"/>
  <c r="P21" i="8"/>
  <c r="P21" i="7"/>
  <c r="N20" i="7"/>
  <c r="K20" i="7"/>
  <c r="J20" i="7"/>
  <c r="I20" i="7"/>
  <c r="F20" i="7"/>
  <c r="E20" i="7"/>
  <c r="P19" i="7"/>
  <c r="P18" i="7"/>
  <c r="P16" i="7"/>
  <c r="P15" i="7"/>
  <c r="P14" i="7"/>
  <c r="P13" i="7"/>
  <c r="P20" i="7"/>
  <c r="D20" i="7"/>
  <c r="P16" i="5"/>
  <c r="P15" i="5"/>
  <c r="P14" i="5"/>
  <c r="P13" i="5"/>
  <c r="P23" i="5"/>
  <c r="P21" i="5"/>
  <c r="I22" i="5"/>
  <c r="N22" i="5"/>
  <c r="K22" i="5"/>
  <c r="J22" i="5"/>
  <c r="F22" i="5"/>
  <c r="E22" i="5"/>
  <c r="P20" i="5"/>
  <c r="P19" i="5"/>
  <c r="P17" i="5"/>
  <c r="D22" i="5"/>
  <c r="G31" i="5"/>
  <c r="P22" i="5"/>
  <c r="L31" i="5"/>
  <c r="J31" i="5"/>
  <c r="D31" i="5"/>
</calcChain>
</file>

<file path=xl/sharedStrings.xml><?xml version="1.0" encoding="utf-8"?>
<sst xmlns="http://schemas.openxmlformats.org/spreadsheetml/2006/main" count="194" uniqueCount="92">
  <si>
    <t>Plan trzyletnich studiów niestacjonarnych pierwszego stopnia</t>
  </si>
  <si>
    <r>
      <t xml:space="preserve">na rok akademicki </t>
    </r>
    <r>
      <rPr>
        <b/>
        <u/>
        <sz val="12"/>
        <color indexed="12"/>
        <rFont val="Arial"/>
        <family val="2"/>
      </rPr>
      <t>2022/2023</t>
    </r>
  </si>
  <si>
    <t>Kierunek "Filologia wschodniosłowiańska"; specjalność "filologia rosyjska"</t>
  </si>
  <si>
    <t>I rok – filologia rosyjska</t>
  </si>
  <si>
    <t xml:space="preserve">profil ogólnofilologiczny </t>
  </si>
  <si>
    <t>l.p.</t>
  </si>
  <si>
    <t>Nazwa przedmiotu</t>
  </si>
  <si>
    <t xml:space="preserve">Łączna ilość godzin </t>
  </si>
  <si>
    <t>Semestr</t>
  </si>
  <si>
    <t>Forma zaliczenia</t>
  </si>
  <si>
    <t>Pkt. ECTS razem</t>
  </si>
  <si>
    <t>Kod USOS</t>
  </si>
  <si>
    <t>I</t>
  </si>
  <si>
    <t>II</t>
  </si>
  <si>
    <r>
      <t xml:space="preserve">Wykład
</t>
    </r>
    <r>
      <rPr>
        <sz val="10"/>
        <color indexed="8"/>
        <rFont val="Arial"/>
        <family val="2"/>
        <charset val="238"/>
      </rPr>
      <t>(ilość godzin)</t>
    </r>
  </si>
  <si>
    <r>
      <t xml:space="preserve">Konwersatorium
</t>
    </r>
    <r>
      <rPr>
        <sz val="10"/>
        <color indexed="8"/>
        <rFont val="Arial"/>
        <family val="2"/>
        <charset val="238"/>
      </rPr>
      <t>(ilość godzin)</t>
    </r>
  </si>
  <si>
    <r>
      <t xml:space="preserve">Ćwiczenia
</t>
    </r>
    <r>
      <rPr>
        <sz val="10"/>
        <color indexed="8"/>
        <rFont val="Arial"/>
        <family val="2"/>
        <charset val="238"/>
      </rPr>
      <t>(ilość godzin)</t>
    </r>
  </si>
  <si>
    <r>
      <t xml:space="preserve">warsztaty / laboratorium
</t>
    </r>
    <r>
      <rPr>
        <sz val="10"/>
        <color indexed="8"/>
        <rFont val="Arial"/>
        <family val="2"/>
        <charset val="238"/>
      </rPr>
      <t>(ilość godzin)</t>
    </r>
  </si>
  <si>
    <t>ECTS</t>
  </si>
  <si>
    <t>1.</t>
  </si>
  <si>
    <t>Praktyczna nauka języka rosyjskiego</t>
  </si>
  <si>
    <t>zal. z oceną (po I sem.) egzamin (po II sem.)</t>
  </si>
  <si>
    <t>09-PNJR-ZL-16/26</t>
  </si>
  <si>
    <t>2.</t>
  </si>
  <si>
    <t>Gramatyka współczesnego języka rosyjskiego</t>
  </si>
  <si>
    <t>09-GWJR-ZL-15/25</t>
  </si>
  <si>
    <t>3.</t>
  </si>
  <si>
    <t>Historia literatury rosyjskiej</t>
  </si>
  <si>
    <t>09-HLR-ZL-15/25</t>
  </si>
  <si>
    <t>4.</t>
  </si>
  <si>
    <t>Wstęp do językoznawstwa</t>
  </si>
  <si>
    <t>zaliczenie z oceną</t>
  </si>
  <si>
    <t xml:space="preserve">09-WDJ-ZL-11 </t>
  </si>
  <si>
    <t>5.</t>
  </si>
  <si>
    <t>Wstęp do literaturoznawstwa</t>
  </si>
  <si>
    <t>09-WDL-ZL-11</t>
  </si>
  <si>
    <t>6.</t>
  </si>
  <si>
    <t>Wiedza o akwizycji i nauce języków obcych</t>
  </si>
  <si>
    <t>09-WOAKW-11</t>
  </si>
  <si>
    <t>7.</t>
  </si>
  <si>
    <t xml:space="preserve">Filozofia    </t>
  </si>
  <si>
    <t>09-FROS-ZL-11</t>
  </si>
  <si>
    <t>8.</t>
  </si>
  <si>
    <t>Technologia informacyjna</t>
  </si>
  <si>
    <t>09-TI-ZL-11</t>
  </si>
  <si>
    <t>9.</t>
  </si>
  <si>
    <t>Język obcy zachodnioeuropejski*</t>
  </si>
  <si>
    <t>09-LJZ-14</t>
  </si>
  <si>
    <t>RAZEM (łączna ilość godzin i ECTS na I roku)</t>
  </si>
  <si>
    <t>---</t>
  </si>
  <si>
    <t>Ilość punktów ECTS w ramach zajęć do wyboru</t>
  </si>
  <si>
    <t xml:space="preserve">   * Język obcy zachodnioeuropejski: do wyboru język angielski lub inny język zachodnioeuropejski (z oferty dydaktycznej Wydziału Neofilologii)</t>
  </si>
  <si>
    <r>
      <t>1.   Studentów obowiązuje zaliczenie kursu "</t>
    </r>
    <r>
      <rPr>
        <b/>
        <sz val="11"/>
        <color indexed="8"/>
        <rFont val="Arial"/>
        <family val="2"/>
        <charset val="238"/>
      </rPr>
      <t xml:space="preserve">Edukacja Informacyjna i Źródłowa" </t>
    </r>
    <r>
      <rPr>
        <sz val="11"/>
        <color indexed="8"/>
        <rFont val="Arial"/>
        <family val="2"/>
        <charset val="238"/>
      </rPr>
      <t>w ilości 2 godzin w czasie I roku studiów.</t>
    </r>
  </si>
  <si>
    <r>
      <t xml:space="preserve">2.   Studenci zobowiązani są do zaliczenia na I roku </t>
    </r>
    <r>
      <rPr>
        <b/>
        <sz val="11"/>
        <color indexed="8"/>
        <rFont val="Arial"/>
        <family val="2"/>
        <charset val="238"/>
      </rPr>
      <t>"Szkolenia BHP"</t>
    </r>
    <r>
      <rPr>
        <sz val="11"/>
        <color indexed="8"/>
        <rFont val="Arial"/>
        <family val="2"/>
        <charset val="238"/>
      </rPr>
      <t xml:space="preserve"> w wymiarze 4 godzin na platformie Moodle, obejmującego pierwszą pomoc, </t>
    </r>
    <r>
      <rPr>
        <sz val="11"/>
        <color indexed="8"/>
        <rFont val="Arial"/>
        <family val="2"/>
        <charset val="238"/>
      </rPr>
      <t xml:space="preserve">bezpieczeństwo i higienę pracy, </t>
    </r>
  </si>
  <si>
    <t>ochronę przeciwpożarową, elementy prawa pracy.</t>
  </si>
  <si>
    <t xml:space="preserve"> </t>
  </si>
  <si>
    <t>Podsumowanie (łącznia ilość godzin 1-3 rok):</t>
  </si>
  <si>
    <t xml:space="preserve"> I rok - </t>
  </si>
  <si>
    <t xml:space="preserve">II rok - </t>
  </si>
  <si>
    <t>III rok -</t>
  </si>
  <si>
    <r>
      <t xml:space="preserve">Łączna ilość punktów ECTS: </t>
    </r>
    <r>
      <rPr>
        <b/>
        <sz val="12"/>
        <rFont val="Calibri"/>
        <family val="2"/>
        <charset val="238"/>
      </rPr>
      <t>180 ECTS</t>
    </r>
    <r>
      <rPr>
        <sz val="12"/>
        <rFont val="Calibri"/>
        <family val="2"/>
        <charset val="238"/>
      </rPr>
      <t xml:space="preserve">, w tym ilość ECTS od uzyskania w ramach przedmiotów wyboru: </t>
    </r>
    <r>
      <rPr>
        <b/>
        <sz val="12"/>
        <rFont val="Calibri"/>
        <family val="2"/>
        <charset val="238"/>
      </rPr>
      <t>54 ECTS</t>
    </r>
  </si>
  <si>
    <r>
      <t xml:space="preserve">na rok akademicki </t>
    </r>
    <r>
      <rPr>
        <b/>
        <u/>
        <sz val="12"/>
        <color indexed="12"/>
        <rFont val="Arial"/>
        <family val="2"/>
      </rPr>
      <t>2023/2024</t>
    </r>
  </si>
  <si>
    <t>II rok – filologia rosyjska</t>
  </si>
  <si>
    <t>III</t>
  </si>
  <si>
    <t>IV</t>
  </si>
  <si>
    <t>zal. z oceną (po III sem.) egzamin (po IV sem.)</t>
  </si>
  <si>
    <t>09-PNJR-ZL-36/46</t>
  </si>
  <si>
    <t>09-GWJR-36/46</t>
  </si>
  <si>
    <t>09-HLROS-35/45</t>
  </si>
  <si>
    <t xml:space="preserve">Gramatyka języka staro-cerkiewno-słowiańskiego </t>
  </si>
  <si>
    <t>09-FIL-12/22</t>
  </si>
  <si>
    <t>Historia języka rosyjskiego</t>
  </si>
  <si>
    <t>09-KJI-11</t>
  </si>
  <si>
    <t>Historia Rosji</t>
  </si>
  <si>
    <r>
      <t xml:space="preserve">na rok akademicki </t>
    </r>
    <r>
      <rPr>
        <b/>
        <u/>
        <sz val="12"/>
        <color indexed="12"/>
        <rFont val="Arial"/>
        <family val="2"/>
      </rPr>
      <t>2024/2025</t>
    </r>
  </si>
  <si>
    <t>III rok – filologia rosyjska</t>
  </si>
  <si>
    <t>V</t>
  </si>
  <si>
    <t>VI</t>
  </si>
  <si>
    <t>zal. z oceną (po V sem.) egzamin (po VI sem.)</t>
  </si>
  <si>
    <t>09-PNJR-ZL-56/66</t>
  </si>
  <si>
    <t xml:space="preserve">09-GWJR-ZL-55 </t>
  </si>
  <si>
    <t>09-HLR-ZL-55</t>
  </si>
  <si>
    <t>Kultura i realia obszaru wschodniosłowiańskiego</t>
  </si>
  <si>
    <t>09-RR-ZL-12/22</t>
  </si>
  <si>
    <t>Gramatyka konfrontatywna polsko-rosyjska</t>
  </si>
  <si>
    <t>09-GKPR-ZL-11</t>
  </si>
  <si>
    <t>Seminarium licencjackie**</t>
  </si>
  <si>
    <t>09-SL-12/22</t>
  </si>
  <si>
    <t>Zajęcia specjalizacyjne**</t>
  </si>
  <si>
    <t>09-ZSLIC-12/22</t>
  </si>
  <si>
    <t xml:space="preserve">  ** Seminarium licencjackie / Zajęcia specjalizacyjne - (do wyboru) z zakresu językoznawstwa / literaturoznawstwa</t>
  </si>
  <si>
    <r>
      <t xml:space="preserve">Po zrealizowaniu wszystkich przedmiotów przewidzianych planem studiów na lata I-III (i uzyskaniu 180 pkt. ECTS) student może przystąpić do </t>
    </r>
    <r>
      <rPr>
        <b/>
        <sz val="11"/>
        <rFont val="Arial"/>
        <family val="2"/>
      </rPr>
      <t>egzaminu licencjackiego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</si>
</sst>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8"/>
      <color indexed="12"/>
      <name val="Arial"/>
      <family val="2"/>
      <charset val="238"/>
    </font>
    <font>
      <b/>
      <u/>
      <sz val="12"/>
      <color indexed="12"/>
      <name val="Arial"/>
      <family val="2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1"/>
      <color rgb="FF000099"/>
      <name val="Czcionka tekstu podstawowego"/>
      <charset val="238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66"/>
      <name val="Arial"/>
      <family val="2"/>
      <charset val="238"/>
    </font>
    <font>
      <b/>
      <sz val="11"/>
      <color rgb="FF000066"/>
      <name val="Arial"/>
      <family val="2"/>
      <charset val="238"/>
    </font>
    <font>
      <sz val="11"/>
      <color rgb="FF000066"/>
      <name val="Calibri"/>
      <family val="2"/>
      <charset val="238"/>
      <scheme val="minor"/>
    </font>
    <font>
      <sz val="11"/>
      <color rgb="FF000066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2060"/>
      <name val="Arial"/>
      <family val="2"/>
    </font>
    <font>
      <b/>
      <sz val="12"/>
      <color rgb="FF0000CC"/>
      <name val="Arial"/>
      <family val="2"/>
    </font>
    <font>
      <sz val="10"/>
      <color theme="1"/>
      <name val="Arial"/>
      <family val="2"/>
      <charset val="238"/>
    </font>
    <font>
      <b/>
      <sz val="11"/>
      <color rgb="FF000099"/>
      <name val="Arial"/>
      <family val="2"/>
      <charset val="238"/>
    </font>
    <font>
      <b/>
      <sz val="10"/>
      <color rgb="FF0000CC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z val="10"/>
      <color rgb="FF0000CC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0" fontId="2" fillId="2" borderId="1" xfId="0" applyFont="1" applyFill="1" applyBorder="1"/>
    <xf numFmtId="0" fontId="17" fillId="0" borderId="2" xfId="0" applyFont="1" applyBorder="1"/>
    <xf numFmtId="0" fontId="17" fillId="0" borderId="3" xfId="0" quotePrefix="1" applyFont="1" applyBorder="1"/>
    <xf numFmtId="0" fontId="17" fillId="0" borderId="0" xfId="0" applyFont="1"/>
    <xf numFmtId="0" fontId="17" fillId="0" borderId="4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6" xfId="0" applyFont="1" applyBorder="1"/>
    <xf numFmtId="0" fontId="27" fillId="0" borderId="7" xfId="0" applyFont="1" applyBorder="1"/>
    <xf numFmtId="0" fontId="27" fillId="0" borderId="0" xfId="0" applyFont="1"/>
    <xf numFmtId="0" fontId="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7" fillId="0" borderId="1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0" fontId="34" fillId="3" borderId="0" xfId="0" applyFont="1" applyFill="1" applyAlignment="1">
      <alignment horizontal="left"/>
    </xf>
    <xf numFmtId="0" fontId="37" fillId="3" borderId="0" xfId="0" applyFont="1" applyFill="1"/>
    <xf numFmtId="0" fontId="2" fillId="0" borderId="1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9" fillId="2" borderId="1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9" fillId="2" borderId="10" xfId="0" quotePrefix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" xfId="0" quotePrefix="1" applyFont="1" applyBorder="1" applyAlignment="1">
      <alignment horizontal="center"/>
    </xf>
    <xf numFmtId="0" fontId="27" fillId="0" borderId="19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center"/>
    </xf>
    <xf numFmtId="0" fontId="42" fillId="2" borderId="1" xfId="0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44" fillId="0" borderId="0" xfId="0" applyFont="1"/>
    <xf numFmtId="0" fontId="45" fillId="0" borderId="0" xfId="0" applyFont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6" fillId="4" borderId="24" xfId="0" applyFont="1" applyFill="1" applyBorder="1" applyAlignment="1">
      <alignment horizontal="center"/>
    </xf>
    <xf numFmtId="0" fontId="47" fillId="4" borderId="25" xfId="0" applyFont="1" applyFill="1" applyBorder="1" applyAlignment="1"/>
    <xf numFmtId="0" fontId="46" fillId="5" borderId="24" xfId="0" applyFont="1" applyFill="1" applyBorder="1" applyAlignment="1">
      <alignment horizontal="center"/>
    </xf>
    <xf numFmtId="0" fontId="47" fillId="5" borderId="25" xfId="0" applyFont="1" applyFill="1" applyBorder="1" applyAlignment="1">
      <alignment horizontal="center"/>
    </xf>
    <xf numFmtId="0" fontId="47" fillId="5" borderId="26" xfId="0" applyFont="1" applyFill="1" applyBorder="1" applyAlignment="1">
      <alignment horizontal="center"/>
    </xf>
    <xf numFmtId="0" fontId="33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/>
    </xf>
    <xf numFmtId="0" fontId="46" fillId="6" borderId="28" xfId="0" applyFont="1" applyFill="1" applyBorder="1" applyAlignment="1">
      <alignment horizontal="center"/>
    </xf>
    <xf numFmtId="0" fontId="47" fillId="6" borderId="28" xfId="0" applyFont="1" applyFill="1" applyBorder="1" applyAlignment="1">
      <alignment horizontal="center"/>
    </xf>
    <xf numFmtId="0" fontId="47" fillId="6" borderId="29" xfId="0" applyFont="1" applyFill="1" applyBorder="1" applyAlignment="1">
      <alignment horizontal="center"/>
    </xf>
    <xf numFmtId="0" fontId="33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41" fillId="0" borderId="20" xfId="0" applyFont="1" applyBorder="1" applyAlignment="1">
      <alignment horizontal="right"/>
    </xf>
    <xf numFmtId="0" fontId="41" fillId="0" borderId="7" xfId="0" applyFont="1" applyBorder="1" applyAlignment="1">
      <alignment horizontal="right"/>
    </xf>
    <xf numFmtId="0" fontId="33" fillId="0" borderId="30" xfId="0" applyFont="1" applyBorder="1" applyAlignment="1">
      <alignment horizontal="center" vertical="distributed"/>
    </xf>
    <xf numFmtId="0" fontId="33" fillId="0" borderId="31" xfId="0" applyFont="1" applyBorder="1" applyAlignment="1">
      <alignment horizontal="center" vertical="distributed"/>
    </xf>
    <xf numFmtId="0" fontId="33" fillId="0" borderId="32" xfId="0" applyFont="1" applyBorder="1" applyAlignment="1">
      <alignment horizontal="center" vertical="distributed"/>
    </xf>
    <xf numFmtId="0" fontId="33" fillId="0" borderId="33" xfId="0" applyFont="1" applyBorder="1" applyAlignment="1">
      <alignment horizontal="center" vertical="distributed"/>
    </xf>
    <xf numFmtId="0" fontId="33" fillId="0" borderId="34" xfId="0" applyFont="1" applyBorder="1" applyAlignment="1">
      <alignment horizontal="center" vertical="distributed"/>
    </xf>
    <xf numFmtId="0" fontId="33" fillId="0" borderId="35" xfId="0" applyFont="1" applyBorder="1" applyAlignment="1">
      <alignment horizontal="center" vertical="distributed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32"/>
  <sheetViews>
    <sheetView tabSelected="1" zoomScaleNormal="75" zoomScaleSheetLayoutView="100" workbookViewId="0">
      <selection activeCell="M35" sqref="M35"/>
    </sheetView>
  </sheetViews>
  <sheetFormatPr defaultRowHeight="14.25"/>
  <cols>
    <col min="1" max="1" width="2.875" customWidth="1"/>
    <col min="2" max="2" width="3.875" customWidth="1"/>
    <col min="3" max="3" width="40.125" customWidth="1"/>
    <col min="4" max="4" width="8.625" customWidth="1"/>
    <col min="5" max="5" width="11.625" customWidth="1"/>
    <col min="6" max="6" width="14.25" customWidth="1"/>
    <col min="7" max="7" width="11.25" customWidth="1"/>
    <col min="8" max="8" width="12.375" customWidth="1"/>
    <col min="9" max="9" width="6.375" customWidth="1"/>
    <col min="10" max="10" width="10.875" customWidth="1"/>
    <col min="11" max="11" width="14" customWidth="1"/>
    <col min="12" max="12" width="11.25" customWidth="1"/>
    <col min="13" max="13" width="11.875" customWidth="1"/>
    <col min="14" max="14" width="7" customWidth="1"/>
    <col min="15" max="15" width="18.875" customWidth="1"/>
    <col min="16" max="16" width="7.75" customWidth="1"/>
    <col min="17" max="17" width="15.625" customWidth="1"/>
    <col min="18" max="18" width="5.25" customWidth="1"/>
  </cols>
  <sheetData>
    <row r="2" spans="2:22" s="36" customFormat="1" ht="15.75">
      <c r="B2" s="37" t="s">
        <v>0</v>
      </c>
    </row>
    <row r="3" spans="2:22" s="35" customFormat="1" ht="17.25" customHeight="1">
      <c r="B3" s="42" t="s">
        <v>1</v>
      </c>
      <c r="O3" s="43"/>
      <c r="P3" s="44"/>
      <c r="Q3" s="44"/>
    </row>
    <row r="4" spans="2:22" s="35" customFormat="1" ht="18.75" customHeight="1">
      <c r="B4" s="39" t="s">
        <v>2</v>
      </c>
      <c r="C4" s="34"/>
      <c r="D4" s="34"/>
      <c r="E4" s="34"/>
      <c r="F4" s="34"/>
      <c r="G4" s="34"/>
      <c r="H4" s="34"/>
      <c r="I4" s="34"/>
      <c r="J4" s="34"/>
      <c r="O4" s="38"/>
      <c r="P4" s="38"/>
      <c r="Q4" s="38"/>
    </row>
    <row r="5" spans="2:22" s="36" customFormat="1" ht="16.5" customHeight="1">
      <c r="B5" s="45" t="s">
        <v>3</v>
      </c>
      <c r="C5" s="46"/>
      <c r="O5" s="38"/>
      <c r="P5" s="38"/>
      <c r="Q5" s="38"/>
    </row>
    <row r="6" spans="2:22" s="8" customFormat="1" ht="16.5" customHeight="1">
      <c r="B6" s="8" t="s">
        <v>4</v>
      </c>
    </row>
    <row r="7" spans="2:22" ht="15.7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22" ht="15" customHeight="1">
      <c r="B8" s="131" t="s">
        <v>5</v>
      </c>
      <c r="C8" s="128" t="s">
        <v>6</v>
      </c>
      <c r="D8" s="104" t="s">
        <v>7</v>
      </c>
      <c r="E8" s="107" t="s">
        <v>8</v>
      </c>
      <c r="F8" s="108"/>
      <c r="G8" s="108"/>
      <c r="H8" s="108"/>
      <c r="I8" s="108"/>
      <c r="J8" s="109"/>
      <c r="K8" s="109"/>
      <c r="L8" s="109"/>
      <c r="M8" s="109"/>
      <c r="N8" s="110"/>
      <c r="O8" s="104" t="s">
        <v>9</v>
      </c>
      <c r="P8" s="111" t="s">
        <v>10</v>
      </c>
      <c r="Q8" s="96" t="s">
        <v>11</v>
      </c>
      <c r="R8" s="1"/>
      <c r="S8" s="1"/>
      <c r="T8" s="1"/>
      <c r="U8" s="1"/>
      <c r="V8" s="1"/>
    </row>
    <row r="9" spans="2:22" ht="16.5" thickBot="1">
      <c r="B9" s="132"/>
      <c r="C9" s="129"/>
      <c r="D9" s="105"/>
      <c r="E9" s="99" t="s">
        <v>12</v>
      </c>
      <c r="F9" s="100"/>
      <c r="G9" s="100"/>
      <c r="H9" s="100"/>
      <c r="I9" s="100"/>
      <c r="J9" s="101" t="s">
        <v>13</v>
      </c>
      <c r="K9" s="102"/>
      <c r="L9" s="102"/>
      <c r="M9" s="102"/>
      <c r="N9" s="103"/>
      <c r="O9" s="105"/>
      <c r="P9" s="112"/>
      <c r="Q9" s="97"/>
      <c r="R9" s="1"/>
      <c r="S9" s="1"/>
      <c r="T9" s="1"/>
      <c r="U9" s="1"/>
      <c r="V9" s="1"/>
    </row>
    <row r="10" spans="2:22" ht="15" customHeight="1">
      <c r="B10" s="132"/>
      <c r="C10" s="129"/>
      <c r="D10" s="105"/>
      <c r="E10" s="120" t="s">
        <v>14</v>
      </c>
      <c r="F10" s="114" t="s">
        <v>15</v>
      </c>
      <c r="G10" s="114" t="s">
        <v>16</v>
      </c>
      <c r="H10" s="114" t="s">
        <v>17</v>
      </c>
      <c r="I10" s="123" t="s">
        <v>18</v>
      </c>
      <c r="J10" s="114" t="s">
        <v>14</v>
      </c>
      <c r="K10" s="114" t="s">
        <v>15</v>
      </c>
      <c r="L10" s="114" t="s">
        <v>16</v>
      </c>
      <c r="M10" s="114" t="s">
        <v>17</v>
      </c>
      <c r="N10" s="117" t="s">
        <v>18</v>
      </c>
      <c r="O10" s="105"/>
      <c r="P10" s="112"/>
      <c r="Q10" s="97"/>
      <c r="R10" s="1"/>
      <c r="S10" s="1"/>
      <c r="T10" s="1"/>
      <c r="U10" s="1"/>
      <c r="V10" s="1"/>
    </row>
    <row r="11" spans="2:22" ht="15">
      <c r="B11" s="132"/>
      <c r="C11" s="129"/>
      <c r="D11" s="105"/>
      <c r="E11" s="121"/>
      <c r="F11" s="115"/>
      <c r="G11" s="115"/>
      <c r="H11" s="115"/>
      <c r="I11" s="124"/>
      <c r="J11" s="115"/>
      <c r="K11" s="115"/>
      <c r="L11" s="115"/>
      <c r="M11" s="115"/>
      <c r="N11" s="118"/>
      <c r="O11" s="105"/>
      <c r="P11" s="112"/>
      <c r="Q11" s="97"/>
      <c r="R11" s="1"/>
      <c r="S11" s="1"/>
      <c r="T11" s="1"/>
      <c r="U11" s="1"/>
      <c r="V11" s="1"/>
    </row>
    <row r="12" spans="2:22" ht="15.75" customHeight="1" thickBot="1">
      <c r="B12" s="133"/>
      <c r="C12" s="130"/>
      <c r="D12" s="106"/>
      <c r="E12" s="122"/>
      <c r="F12" s="116"/>
      <c r="G12" s="116"/>
      <c r="H12" s="116"/>
      <c r="I12" s="125"/>
      <c r="J12" s="116"/>
      <c r="K12" s="116"/>
      <c r="L12" s="116"/>
      <c r="M12" s="116"/>
      <c r="N12" s="119"/>
      <c r="O12" s="106"/>
      <c r="P12" s="113"/>
      <c r="Q12" s="98"/>
      <c r="R12" s="1"/>
      <c r="S12" s="1"/>
      <c r="T12" s="1"/>
      <c r="U12" s="1"/>
      <c r="V12" s="1"/>
    </row>
    <row r="13" spans="2:22" ht="27.75" customHeight="1">
      <c r="B13" s="13" t="s">
        <v>19</v>
      </c>
      <c r="C13" s="41" t="s">
        <v>20</v>
      </c>
      <c r="D13" s="73">
        <v>200</v>
      </c>
      <c r="E13" s="53"/>
      <c r="F13" s="54"/>
      <c r="G13" s="55">
        <v>100</v>
      </c>
      <c r="H13" s="55"/>
      <c r="I13" s="55">
        <v>10</v>
      </c>
      <c r="J13" s="53"/>
      <c r="K13" s="54"/>
      <c r="L13" s="55">
        <v>100</v>
      </c>
      <c r="M13" s="55"/>
      <c r="N13" s="62">
        <v>9</v>
      </c>
      <c r="O13" s="48" t="s">
        <v>21</v>
      </c>
      <c r="P13" s="92">
        <f t="shared" ref="P13:P21" si="0">SUM(I13,N13)</f>
        <v>19</v>
      </c>
      <c r="Q13" s="68" t="s">
        <v>22</v>
      </c>
    </row>
    <row r="14" spans="2:22" ht="27.75" customHeight="1">
      <c r="B14" s="13" t="s">
        <v>23</v>
      </c>
      <c r="C14" s="41" t="s">
        <v>24</v>
      </c>
      <c r="D14" s="73">
        <v>40</v>
      </c>
      <c r="E14" s="53"/>
      <c r="F14" s="54">
        <v>20</v>
      </c>
      <c r="G14" s="55"/>
      <c r="H14" s="55"/>
      <c r="I14" s="55">
        <v>4</v>
      </c>
      <c r="J14" s="53"/>
      <c r="K14" s="54">
        <v>20</v>
      </c>
      <c r="L14" s="55"/>
      <c r="M14" s="55"/>
      <c r="N14" s="62">
        <v>4</v>
      </c>
      <c r="O14" s="49" t="s">
        <v>21</v>
      </c>
      <c r="P14" s="92">
        <f t="shared" si="0"/>
        <v>8</v>
      </c>
      <c r="Q14" s="68" t="s">
        <v>25</v>
      </c>
    </row>
    <row r="15" spans="2:22" ht="27.75" customHeight="1">
      <c r="B15" s="13" t="s">
        <v>26</v>
      </c>
      <c r="C15" s="40" t="s">
        <v>27</v>
      </c>
      <c r="D15" s="73">
        <v>40</v>
      </c>
      <c r="E15" s="56"/>
      <c r="F15" s="57">
        <v>20</v>
      </c>
      <c r="G15" s="58"/>
      <c r="H15" s="58"/>
      <c r="I15" s="58">
        <v>4</v>
      </c>
      <c r="J15" s="56"/>
      <c r="K15" s="57">
        <v>20</v>
      </c>
      <c r="L15" s="58"/>
      <c r="M15" s="58"/>
      <c r="N15" s="63">
        <v>4</v>
      </c>
      <c r="O15" s="48" t="s">
        <v>21</v>
      </c>
      <c r="P15" s="92">
        <f t="shared" si="0"/>
        <v>8</v>
      </c>
      <c r="Q15" s="69" t="s">
        <v>28</v>
      </c>
    </row>
    <row r="16" spans="2:22" ht="15.75" customHeight="1">
      <c r="B16" s="13" t="s">
        <v>29</v>
      </c>
      <c r="C16" s="47" t="s">
        <v>30</v>
      </c>
      <c r="D16" s="74">
        <v>18</v>
      </c>
      <c r="E16" s="59"/>
      <c r="F16" s="60">
        <v>18</v>
      </c>
      <c r="G16" s="61"/>
      <c r="H16" s="61"/>
      <c r="I16" s="61">
        <v>3</v>
      </c>
      <c r="J16" s="59"/>
      <c r="K16" s="60"/>
      <c r="L16" s="61"/>
      <c r="M16" s="61"/>
      <c r="N16" s="64"/>
      <c r="O16" s="50" t="s">
        <v>31</v>
      </c>
      <c r="P16" s="93">
        <f t="shared" si="0"/>
        <v>3</v>
      </c>
      <c r="Q16" s="70" t="s">
        <v>32</v>
      </c>
    </row>
    <row r="17" spans="2:27" ht="14.25" customHeight="1">
      <c r="B17" s="14" t="s">
        <v>33</v>
      </c>
      <c r="C17" s="47" t="s">
        <v>34</v>
      </c>
      <c r="D17" s="74">
        <v>18</v>
      </c>
      <c r="E17" s="59"/>
      <c r="F17" s="60"/>
      <c r="G17" s="61"/>
      <c r="H17" s="61"/>
      <c r="I17" s="61"/>
      <c r="J17" s="59"/>
      <c r="K17" s="60">
        <v>18</v>
      </c>
      <c r="L17" s="61"/>
      <c r="M17" s="61"/>
      <c r="N17" s="64">
        <v>3</v>
      </c>
      <c r="O17" s="50" t="s">
        <v>31</v>
      </c>
      <c r="P17" s="93">
        <f t="shared" si="0"/>
        <v>3</v>
      </c>
      <c r="Q17" s="70" t="s">
        <v>35</v>
      </c>
    </row>
    <row r="18" spans="2:27">
      <c r="B18" s="14" t="s">
        <v>36</v>
      </c>
      <c r="C18" s="47" t="s">
        <v>37</v>
      </c>
      <c r="D18" s="74">
        <v>18</v>
      </c>
      <c r="E18" s="59"/>
      <c r="F18" s="60"/>
      <c r="G18" s="61"/>
      <c r="H18" s="61"/>
      <c r="I18" s="61"/>
      <c r="J18" s="59">
        <v>18</v>
      </c>
      <c r="K18" s="60"/>
      <c r="L18" s="61"/>
      <c r="M18" s="61"/>
      <c r="N18" s="64">
        <v>3</v>
      </c>
      <c r="O18" s="50" t="s">
        <v>31</v>
      </c>
      <c r="P18" s="93">
        <f>SUM(I18,N18)</f>
        <v>3</v>
      </c>
      <c r="Q18" s="70" t="s">
        <v>38</v>
      </c>
    </row>
    <row r="19" spans="2:27">
      <c r="B19" s="14" t="s">
        <v>39</v>
      </c>
      <c r="C19" s="47" t="s">
        <v>40</v>
      </c>
      <c r="D19" s="74">
        <v>18</v>
      </c>
      <c r="E19" s="59"/>
      <c r="F19" s="60"/>
      <c r="G19" s="61"/>
      <c r="H19" s="61"/>
      <c r="I19" s="61"/>
      <c r="J19" s="59">
        <v>18</v>
      </c>
      <c r="K19" s="60"/>
      <c r="L19" s="61"/>
      <c r="M19" s="61"/>
      <c r="N19" s="64">
        <v>2</v>
      </c>
      <c r="O19" s="50" t="s">
        <v>31</v>
      </c>
      <c r="P19" s="93">
        <f t="shared" si="0"/>
        <v>2</v>
      </c>
      <c r="Q19" s="70" t="s">
        <v>41</v>
      </c>
    </row>
    <row r="20" spans="2:27">
      <c r="B20" s="9" t="s">
        <v>42</v>
      </c>
      <c r="C20" s="5" t="s">
        <v>43</v>
      </c>
      <c r="D20" s="73">
        <v>20</v>
      </c>
      <c r="E20" s="53"/>
      <c r="F20" s="54"/>
      <c r="G20" s="55"/>
      <c r="H20" s="55">
        <v>20</v>
      </c>
      <c r="I20" s="55">
        <v>4</v>
      </c>
      <c r="J20" s="53"/>
      <c r="K20" s="54"/>
      <c r="L20" s="55"/>
      <c r="M20" s="55"/>
      <c r="N20" s="62"/>
      <c r="O20" s="51" t="s">
        <v>31</v>
      </c>
      <c r="P20" s="92">
        <f t="shared" si="0"/>
        <v>4</v>
      </c>
      <c r="Q20" s="68" t="s">
        <v>44</v>
      </c>
    </row>
    <row r="21" spans="2:27" ht="15" thickBot="1">
      <c r="B21" s="14" t="s">
        <v>45</v>
      </c>
      <c r="C21" s="84" t="s">
        <v>46</v>
      </c>
      <c r="D21" s="73">
        <v>40</v>
      </c>
      <c r="E21" s="53"/>
      <c r="F21" s="54">
        <v>20</v>
      </c>
      <c r="G21" s="55"/>
      <c r="H21" s="55"/>
      <c r="I21" s="55">
        <v>5</v>
      </c>
      <c r="J21" s="53"/>
      <c r="K21" s="54">
        <v>20</v>
      </c>
      <c r="L21" s="55"/>
      <c r="M21" s="55"/>
      <c r="N21" s="62">
        <v>5</v>
      </c>
      <c r="O21" s="52" t="s">
        <v>31</v>
      </c>
      <c r="P21" s="94">
        <f t="shared" si="0"/>
        <v>10</v>
      </c>
      <c r="Q21" s="72" t="s">
        <v>47</v>
      </c>
    </row>
    <row r="22" spans="2:27" ht="16.5" customHeight="1" thickBot="1">
      <c r="B22" s="6"/>
      <c r="C22" s="81" t="s">
        <v>48</v>
      </c>
      <c r="D22" s="75">
        <f>SUM(D13:D21)</f>
        <v>412</v>
      </c>
      <c r="E22" s="76">
        <f>SUM(E13:E21)</f>
        <v>0</v>
      </c>
      <c r="F22" s="77">
        <f>SUM(F13:F21)</f>
        <v>78</v>
      </c>
      <c r="G22" s="78"/>
      <c r="H22" s="78"/>
      <c r="I22" s="78">
        <f>SUM(I13:I21)</f>
        <v>30</v>
      </c>
      <c r="J22" s="76">
        <f>SUM(J13:J21)</f>
        <v>36</v>
      </c>
      <c r="K22" s="77">
        <f>SUM(K13:K21)</f>
        <v>78</v>
      </c>
      <c r="L22" s="78"/>
      <c r="M22" s="78"/>
      <c r="N22" s="79">
        <f>SUM(N13:N21)</f>
        <v>30</v>
      </c>
      <c r="O22" s="80" t="s">
        <v>49</v>
      </c>
      <c r="P22" s="33">
        <f>SUM(P13:P21)</f>
        <v>60</v>
      </c>
      <c r="Q22" s="7" t="s">
        <v>49</v>
      </c>
    </row>
    <row r="23" spans="2:27" s="25" customFormat="1" ht="15" customHeight="1" thickBot="1">
      <c r="B23" s="126" t="s">
        <v>50</v>
      </c>
      <c r="C23" s="127"/>
      <c r="D23" s="23"/>
      <c r="E23" s="23"/>
      <c r="F23" s="23"/>
      <c r="G23" s="23"/>
      <c r="H23" s="23"/>
      <c r="I23" s="95">
        <f>SUM(I21)</f>
        <v>5</v>
      </c>
      <c r="J23" s="23"/>
      <c r="K23" s="23"/>
      <c r="L23" s="23"/>
      <c r="M23" s="23"/>
      <c r="N23" s="83">
        <f>SUM(N21)</f>
        <v>5</v>
      </c>
      <c r="O23" s="23"/>
      <c r="P23" s="83">
        <f>SUM(I23,N23)</f>
        <v>10</v>
      </c>
      <c r="Q23" s="24"/>
    </row>
    <row r="24" spans="2:27" ht="1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7" s="89" customFormat="1" ht="15.75" customHeight="1">
      <c r="B25" s="89" t="s">
        <v>51</v>
      </c>
    </row>
    <row r="26" spans="2:27" s="31" customFormat="1" ht="15.75" customHeight="1">
      <c r="B26" s="26"/>
      <c r="C26" s="27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2:27" ht="15">
      <c r="B27" s="8" t="s">
        <v>52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15">
      <c r="B28" s="8" t="s">
        <v>53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5">
      <c r="B29" s="8"/>
      <c r="C29" s="8" t="s">
        <v>54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 t="s">
        <v>55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5">
      <c r="C31" s="15" t="s">
        <v>56</v>
      </c>
      <c r="D31" s="12">
        <f>SUM(G31,J31,L31)</f>
        <v>1200</v>
      </c>
      <c r="E31" s="2"/>
      <c r="F31" s="2" t="s">
        <v>57</v>
      </c>
      <c r="G31" s="3">
        <f>D22</f>
        <v>412</v>
      </c>
      <c r="H31" s="3"/>
      <c r="I31" s="2" t="s">
        <v>58</v>
      </c>
      <c r="J31" s="3">
        <f>'fil.rosyjska niestacj. - II rok'!D20</f>
        <v>392</v>
      </c>
      <c r="K31" s="2" t="s">
        <v>59</v>
      </c>
      <c r="L31" s="85">
        <f>'fil.rosyjska niestacj.- III rok'!D21</f>
        <v>396</v>
      </c>
      <c r="M31" s="2"/>
      <c r="N31" s="3"/>
    </row>
    <row r="32" spans="2:27" s="11" customFormat="1" ht="15.75">
      <c r="B32" s="16"/>
      <c r="C32" s="17" t="s">
        <v>60</v>
      </c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</sheetData>
  <mergeCells count="20">
    <mergeCell ref="J10:J12"/>
    <mergeCell ref="B23:C23"/>
    <mergeCell ref="C8:C12"/>
    <mergeCell ref="B8:B12"/>
    <mergeCell ref="Q8:Q12"/>
    <mergeCell ref="E9:I9"/>
    <mergeCell ref="J9:N9"/>
    <mergeCell ref="D8:D12"/>
    <mergeCell ref="E8:N8"/>
    <mergeCell ref="O8:O12"/>
    <mergeCell ref="P8:P12"/>
    <mergeCell ref="K10:K12"/>
    <mergeCell ref="L10:L12"/>
    <mergeCell ref="M10:M12"/>
    <mergeCell ref="N10:N12"/>
    <mergeCell ref="E10:E12"/>
    <mergeCell ref="F10:F12"/>
    <mergeCell ref="G10:G12"/>
    <mergeCell ref="H10:H12"/>
    <mergeCell ref="I10:I12"/>
  </mergeCells>
  <pageMargins left="0.31496062992125984" right="0.31496062992125984" top="0.35433070866141736" bottom="0.35433070866141736" header="0.19685039370078741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5"/>
  <sheetViews>
    <sheetView zoomScaleNormal="75" zoomScaleSheetLayoutView="100" workbookViewId="0">
      <selection activeCell="E35" sqref="E35"/>
    </sheetView>
  </sheetViews>
  <sheetFormatPr defaultRowHeight="14.25"/>
  <cols>
    <col min="1" max="1" width="2.875" customWidth="1"/>
    <col min="2" max="2" width="3.875" customWidth="1"/>
    <col min="3" max="3" width="44.625" customWidth="1"/>
    <col min="4" max="4" width="8.625" customWidth="1"/>
    <col min="5" max="5" width="11.625" customWidth="1"/>
    <col min="6" max="6" width="16.5" customWidth="1"/>
    <col min="7" max="7" width="11.875" customWidth="1"/>
    <col min="8" max="8" width="13.125" customWidth="1"/>
    <col min="9" max="9" width="6.375" customWidth="1"/>
    <col min="10" max="10" width="11.625" customWidth="1"/>
    <col min="11" max="11" width="16.5" customWidth="1"/>
    <col min="12" max="12" width="12" customWidth="1"/>
    <col min="13" max="13" width="13" customWidth="1"/>
    <col min="14" max="14" width="7.125" customWidth="1"/>
    <col min="15" max="15" width="20.75" customWidth="1"/>
    <col min="16" max="16" width="7.75" customWidth="1"/>
    <col min="17" max="17" width="16.375" customWidth="1"/>
    <col min="18" max="18" width="5.25" customWidth="1"/>
  </cols>
  <sheetData>
    <row r="2" spans="2:22" s="36" customFormat="1" ht="15.75">
      <c r="B2" s="37" t="s">
        <v>0</v>
      </c>
    </row>
    <row r="3" spans="2:22" s="35" customFormat="1" ht="17.25" customHeight="1">
      <c r="B3" s="42" t="s">
        <v>61</v>
      </c>
      <c r="O3" s="43"/>
      <c r="P3" s="44"/>
      <c r="Q3" s="44"/>
    </row>
    <row r="4" spans="2:22" s="35" customFormat="1" ht="18.75" customHeight="1">
      <c r="B4" s="39" t="s">
        <v>2</v>
      </c>
      <c r="C4" s="34"/>
      <c r="D4" s="34"/>
      <c r="E4" s="34"/>
      <c r="F4" s="34"/>
      <c r="G4" s="34"/>
      <c r="H4" s="34"/>
      <c r="I4" s="34"/>
      <c r="J4" s="34"/>
      <c r="O4" s="38"/>
      <c r="P4" s="38"/>
      <c r="Q4" s="38"/>
    </row>
    <row r="5" spans="2:22" s="36" customFormat="1" ht="16.5" customHeight="1">
      <c r="B5" s="45" t="s">
        <v>62</v>
      </c>
      <c r="C5" s="46"/>
      <c r="O5" s="38"/>
      <c r="P5" s="38"/>
      <c r="Q5" s="38"/>
    </row>
    <row r="6" spans="2:22" s="8" customFormat="1" ht="16.5" customHeight="1">
      <c r="B6" s="8" t="s">
        <v>4</v>
      </c>
    </row>
    <row r="7" spans="2:22" ht="15.7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22" ht="15" customHeight="1">
      <c r="B8" s="131" t="s">
        <v>5</v>
      </c>
      <c r="C8" s="128" t="s">
        <v>6</v>
      </c>
      <c r="D8" s="104" t="s">
        <v>7</v>
      </c>
      <c r="E8" s="107" t="s">
        <v>8</v>
      </c>
      <c r="F8" s="108"/>
      <c r="G8" s="108"/>
      <c r="H8" s="108"/>
      <c r="I8" s="108"/>
      <c r="J8" s="109"/>
      <c r="K8" s="109"/>
      <c r="L8" s="109"/>
      <c r="M8" s="109"/>
      <c r="N8" s="110"/>
      <c r="O8" s="104" t="s">
        <v>9</v>
      </c>
      <c r="P8" s="111" t="s">
        <v>10</v>
      </c>
      <c r="Q8" s="96" t="s">
        <v>11</v>
      </c>
      <c r="R8" s="1"/>
      <c r="S8" s="1"/>
      <c r="T8" s="1"/>
      <c r="U8" s="1"/>
      <c r="V8" s="1"/>
    </row>
    <row r="9" spans="2:22" ht="16.5" thickBot="1">
      <c r="B9" s="132"/>
      <c r="C9" s="129"/>
      <c r="D9" s="105"/>
      <c r="E9" s="99" t="s">
        <v>63</v>
      </c>
      <c r="F9" s="100"/>
      <c r="G9" s="100"/>
      <c r="H9" s="100"/>
      <c r="I9" s="100"/>
      <c r="J9" s="101" t="s">
        <v>64</v>
      </c>
      <c r="K9" s="102"/>
      <c r="L9" s="102"/>
      <c r="M9" s="102"/>
      <c r="N9" s="103"/>
      <c r="O9" s="105"/>
      <c r="P9" s="112"/>
      <c r="Q9" s="97"/>
      <c r="R9" s="1"/>
      <c r="S9" s="1"/>
      <c r="T9" s="1"/>
      <c r="U9" s="1"/>
      <c r="V9" s="1"/>
    </row>
    <row r="10" spans="2:22" ht="15" customHeight="1">
      <c r="B10" s="132"/>
      <c r="C10" s="129"/>
      <c r="D10" s="105"/>
      <c r="E10" s="120" t="s">
        <v>14</v>
      </c>
      <c r="F10" s="114" t="s">
        <v>15</v>
      </c>
      <c r="G10" s="114" t="s">
        <v>16</v>
      </c>
      <c r="H10" s="114" t="s">
        <v>17</v>
      </c>
      <c r="I10" s="123" t="s">
        <v>18</v>
      </c>
      <c r="J10" s="114" t="s">
        <v>14</v>
      </c>
      <c r="K10" s="114" t="s">
        <v>15</v>
      </c>
      <c r="L10" s="114" t="s">
        <v>16</v>
      </c>
      <c r="M10" s="114" t="s">
        <v>17</v>
      </c>
      <c r="N10" s="117" t="s">
        <v>18</v>
      </c>
      <c r="O10" s="105"/>
      <c r="P10" s="112"/>
      <c r="Q10" s="97"/>
      <c r="R10" s="1"/>
      <c r="S10" s="1"/>
      <c r="T10" s="1"/>
      <c r="U10" s="1"/>
      <c r="V10" s="1"/>
    </row>
    <row r="11" spans="2:22" ht="15">
      <c r="B11" s="132"/>
      <c r="C11" s="129"/>
      <c r="D11" s="105"/>
      <c r="E11" s="121"/>
      <c r="F11" s="115"/>
      <c r="G11" s="115"/>
      <c r="H11" s="115"/>
      <c r="I11" s="124"/>
      <c r="J11" s="115"/>
      <c r="K11" s="115"/>
      <c r="L11" s="115"/>
      <c r="M11" s="115"/>
      <c r="N11" s="118"/>
      <c r="O11" s="105"/>
      <c r="P11" s="112"/>
      <c r="Q11" s="97"/>
      <c r="R11" s="1"/>
      <c r="S11" s="1"/>
      <c r="T11" s="1"/>
      <c r="U11" s="1"/>
      <c r="V11" s="1"/>
    </row>
    <row r="12" spans="2:22" ht="15.75" customHeight="1" thickBot="1">
      <c r="B12" s="133"/>
      <c r="C12" s="130"/>
      <c r="D12" s="106"/>
      <c r="E12" s="122"/>
      <c r="F12" s="116"/>
      <c r="G12" s="116"/>
      <c r="H12" s="116"/>
      <c r="I12" s="125"/>
      <c r="J12" s="116"/>
      <c r="K12" s="116"/>
      <c r="L12" s="116"/>
      <c r="M12" s="116"/>
      <c r="N12" s="119"/>
      <c r="O12" s="106"/>
      <c r="P12" s="113"/>
      <c r="Q12" s="98"/>
      <c r="R12" s="1"/>
      <c r="S12" s="1"/>
      <c r="T12" s="1"/>
      <c r="U12" s="1"/>
      <c r="V12" s="1"/>
    </row>
    <row r="13" spans="2:22" ht="27.75" customHeight="1">
      <c r="B13" s="13" t="s">
        <v>19</v>
      </c>
      <c r="C13" s="41" t="s">
        <v>20</v>
      </c>
      <c r="D13" s="73">
        <v>200</v>
      </c>
      <c r="E13" s="53"/>
      <c r="F13" s="54"/>
      <c r="G13" s="55">
        <v>100</v>
      </c>
      <c r="H13" s="55"/>
      <c r="I13" s="55">
        <v>9</v>
      </c>
      <c r="J13" s="53"/>
      <c r="K13" s="54"/>
      <c r="L13" s="55">
        <v>100</v>
      </c>
      <c r="M13" s="55"/>
      <c r="N13" s="62">
        <v>9</v>
      </c>
      <c r="O13" s="48" t="s">
        <v>65</v>
      </c>
      <c r="P13" s="92">
        <f t="shared" ref="P13:P19" si="0">SUM(I13,N13)</f>
        <v>18</v>
      </c>
      <c r="Q13" s="68" t="s">
        <v>66</v>
      </c>
    </row>
    <row r="14" spans="2:22" ht="27.75" customHeight="1">
      <c r="B14" s="13" t="s">
        <v>23</v>
      </c>
      <c r="C14" s="41" t="s">
        <v>24</v>
      </c>
      <c r="D14" s="73">
        <v>40</v>
      </c>
      <c r="E14" s="53"/>
      <c r="F14" s="54">
        <v>20</v>
      </c>
      <c r="G14" s="55"/>
      <c r="H14" s="55"/>
      <c r="I14" s="55">
        <v>4</v>
      </c>
      <c r="J14" s="53"/>
      <c r="K14" s="54">
        <v>20</v>
      </c>
      <c r="L14" s="55"/>
      <c r="M14" s="55"/>
      <c r="N14" s="62">
        <v>4</v>
      </c>
      <c r="O14" s="49" t="s">
        <v>65</v>
      </c>
      <c r="P14" s="92">
        <f t="shared" si="0"/>
        <v>8</v>
      </c>
      <c r="Q14" s="68" t="s">
        <v>67</v>
      </c>
    </row>
    <row r="15" spans="2:22" ht="27.75" customHeight="1">
      <c r="B15" s="13" t="s">
        <v>26</v>
      </c>
      <c r="C15" s="40" t="s">
        <v>27</v>
      </c>
      <c r="D15" s="73">
        <v>40</v>
      </c>
      <c r="E15" s="56"/>
      <c r="F15" s="57">
        <v>20</v>
      </c>
      <c r="G15" s="58"/>
      <c r="H15" s="58"/>
      <c r="I15" s="58">
        <v>4</v>
      </c>
      <c r="J15" s="56"/>
      <c r="K15" s="57">
        <v>20</v>
      </c>
      <c r="L15" s="58"/>
      <c r="M15" s="58"/>
      <c r="N15" s="63">
        <v>4</v>
      </c>
      <c r="O15" s="48" t="s">
        <v>65</v>
      </c>
      <c r="P15" s="92">
        <f t="shared" si="0"/>
        <v>8</v>
      </c>
      <c r="Q15" s="69" t="s">
        <v>68</v>
      </c>
    </row>
    <row r="16" spans="2:22">
      <c r="B16" s="14" t="s">
        <v>29</v>
      </c>
      <c r="C16" s="47" t="s">
        <v>69</v>
      </c>
      <c r="D16" s="74">
        <v>18</v>
      </c>
      <c r="E16" s="59"/>
      <c r="F16" s="60">
        <v>18</v>
      </c>
      <c r="G16" s="61"/>
      <c r="H16" s="61"/>
      <c r="I16" s="61">
        <v>4</v>
      </c>
      <c r="J16" s="59"/>
      <c r="K16" s="60"/>
      <c r="L16" s="61"/>
      <c r="M16" s="61"/>
      <c r="N16" s="64"/>
      <c r="O16" s="50" t="s">
        <v>31</v>
      </c>
      <c r="P16" s="93">
        <f t="shared" si="0"/>
        <v>4</v>
      </c>
      <c r="Q16" s="70" t="s">
        <v>70</v>
      </c>
    </row>
    <row r="17" spans="2:27">
      <c r="B17" s="14" t="s">
        <v>33</v>
      </c>
      <c r="C17" s="47" t="s">
        <v>71</v>
      </c>
      <c r="D17" s="74">
        <v>18</v>
      </c>
      <c r="E17" s="59"/>
      <c r="F17" s="60"/>
      <c r="G17" s="61"/>
      <c r="H17" s="61"/>
      <c r="I17" s="61"/>
      <c r="J17" s="59"/>
      <c r="K17" s="60">
        <v>18</v>
      </c>
      <c r="L17" s="61"/>
      <c r="M17" s="61"/>
      <c r="N17" s="64">
        <v>4</v>
      </c>
      <c r="O17" s="50" t="s">
        <v>31</v>
      </c>
      <c r="P17" s="93">
        <f>SUM(I17,N17)</f>
        <v>4</v>
      </c>
      <c r="Q17" s="70" t="s">
        <v>72</v>
      </c>
    </row>
    <row r="18" spans="2:27" ht="25.5">
      <c r="B18" s="14" t="s">
        <v>36</v>
      </c>
      <c r="C18" s="82" t="s">
        <v>73</v>
      </c>
      <c r="D18" s="74">
        <v>36</v>
      </c>
      <c r="E18" s="59">
        <v>18</v>
      </c>
      <c r="F18" s="60"/>
      <c r="G18" s="61"/>
      <c r="H18" s="61"/>
      <c r="I18" s="61">
        <v>4</v>
      </c>
      <c r="J18" s="59">
        <v>18</v>
      </c>
      <c r="K18" s="60"/>
      <c r="L18" s="61"/>
      <c r="M18" s="61"/>
      <c r="N18" s="64">
        <v>4</v>
      </c>
      <c r="O18" s="49" t="s">
        <v>65</v>
      </c>
      <c r="P18" s="93">
        <f t="shared" si="0"/>
        <v>8</v>
      </c>
      <c r="Q18" s="70" t="s">
        <v>38</v>
      </c>
    </row>
    <row r="19" spans="2:27" ht="15" thickBot="1">
      <c r="B19" s="14" t="s">
        <v>39</v>
      </c>
      <c r="C19" s="84" t="s">
        <v>46</v>
      </c>
      <c r="D19" s="73">
        <v>40</v>
      </c>
      <c r="E19" s="53"/>
      <c r="F19" s="54"/>
      <c r="G19" s="55">
        <v>20</v>
      </c>
      <c r="H19" s="55"/>
      <c r="I19" s="55">
        <v>5</v>
      </c>
      <c r="J19" s="53"/>
      <c r="K19" s="54"/>
      <c r="L19" s="55">
        <v>30</v>
      </c>
      <c r="M19" s="55"/>
      <c r="N19" s="62">
        <v>5</v>
      </c>
      <c r="O19" s="52" t="s">
        <v>31</v>
      </c>
      <c r="P19" s="94">
        <f t="shared" si="0"/>
        <v>10</v>
      </c>
      <c r="Q19" s="72" t="s">
        <v>47</v>
      </c>
    </row>
    <row r="20" spans="2:27" ht="16.5" customHeight="1" thickBot="1">
      <c r="B20" s="6"/>
      <c r="C20" s="81" t="s">
        <v>48</v>
      </c>
      <c r="D20" s="75">
        <f>SUM(D13:D19)</f>
        <v>392</v>
      </c>
      <c r="E20" s="76">
        <f>SUM(E13:E19)</f>
        <v>18</v>
      </c>
      <c r="F20" s="77">
        <f>SUM(F13:F19)</f>
        <v>58</v>
      </c>
      <c r="G20" s="78"/>
      <c r="H20" s="78"/>
      <c r="I20" s="78">
        <f>SUM(I13:I19)</f>
        <v>30</v>
      </c>
      <c r="J20" s="76">
        <f>SUM(J13:J19)</f>
        <v>18</v>
      </c>
      <c r="K20" s="77">
        <f>SUM(K13:K19)</f>
        <v>58</v>
      </c>
      <c r="L20" s="78"/>
      <c r="M20" s="78"/>
      <c r="N20" s="79">
        <f>SUM(N13:N19)</f>
        <v>30</v>
      </c>
      <c r="O20" s="80" t="s">
        <v>49</v>
      </c>
      <c r="P20" s="33">
        <f>SUM(P13:P19)</f>
        <v>60</v>
      </c>
      <c r="Q20" s="7" t="s">
        <v>49</v>
      </c>
    </row>
    <row r="21" spans="2:27" s="25" customFormat="1" ht="15" customHeight="1" thickBot="1">
      <c r="B21" s="126" t="s">
        <v>50</v>
      </c>
      <c r="C21" s="127"/>
      <c r="D21" s="23"/>
      <c r="E21" s="23"/>
      <c r="F21" s="23"/>
      <c r="G21" s="23"/>
      <c r="H21" s="23"/>
      <c r="I21" s="83">
        <f>SUM(I19)</f>
        <v>5</v>
      </c>
      <c r="J21" s="23"/>
      <c r="K21" s="23"/>
      <c r="L21" s="23"/>
      <c r="M21" s="23"/>
      <c r="N21" s="83">
        <f>SUM(N19)</f>
        <v>5</v>
      </c>
      <c r="O21" s="23"/>
      <c r="P21" s="83">
        <f>SUM(I21,N21)</f>
        <v>10</v>
      </c>
      <c r="Q21" s="24"/>
    </row>
    <row r="22" spans="2:27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7" s="89" customFormat="1" ht="15.75" customHeight="1">
      <c r="B23" s="89" t="s">
        <v>51</v>
      </c>
    </row>
    <row r="24" spans="2:27" s="22" customFormat="1" ht="15">
      <c r="B24" s="20"/>
      <c r="C24" s="19"/>
      <c r="D24" s="19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2:27" s="31" customFormat="1" ht="15.75" customHeight="1">
      <c r="B25" s="26"/>
      <c r="C25" s="27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</sheetData>
  <mergeCells count="20">
    <mergeCell ref="Q8:Q12"/>
    <mergeCell ref="E9:I9"/>
    <mergeCell ref="J9:N9"/>
    <mergeCell ref="E10:E12"/>
    <mergeCell ref="F10:F12"/>
    <mergeCell ref="G10:G12"/>
    <mergeCell ref="H10:H12"/>
    <mergeCell ref="I10:I12"/>
    <mergeCell ref="J10:J12"/>
    <mergeCell ref="E8:N8"/>
    <mergeCell ref="O8:O12"/>
    <mergeCell ref="P8:P12"/>
    <mergeCell ref="L10:L12"/>
    <mergeCell ref="M10:M12"/>
    <mergeCell ref="N10:N12"/>
    <mergeCell ref="K10:K12"/>
    <mergeCell ref="B21:C21"/>
    <mergeCell ref="B8:B12"/>
    <mergeCell ref="C8:C12"/>
    <mergeCell ref="D8:D12"/>
  </mergeCells>
  <pageMargins left="0.31496062992125984" right="0.31496062992125984" top="0.35433070866141736" bottom="0.35433070866141736" header="0.19685039370078741" footer="0.11811023622047245"/>
  <pageSetup paperSize="9" scale="56" orientation="landscape" r:id="rId1"/>
  <ignoredErrors>
    <ignoredError sqref="P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7"/>
  <sheetViews>
    <sheetView zoomScaleNormal="75" zoomScaleSheetLayoutView="100" workbookViewId="0">
      <selection activeCell="E10" sqref="E10:E12"/>
    </sheetView>
  </sheetViews>
  <sheetFormatPr defaultRowHeight="14.25"/>
  <cols>
    <col min="1" max="1" width="2.875" customWidth="1"/>
    <col min="2" max="2" width="3.875" customWidth="1"/>
    <col min="3" max="3" width="45.25" customWidth="1"/>
    <col min="4" max="4" width="8.625" customWidth="1"/>
    <col min="5" max="5" width="11.625" customWidth="1"/>
    <col min="6" max="6" width="16.75" customWidth="1"/>
    <col min="7" max="7" width="11.25" customWidth="1"/>
    <col min="8" max="8" width="12.375" customWidth="1"/>
    <col min="9" max="9" width="6.375" customWidth="1"/>
    <col min="10" max="10" width="10.875" customWidth="1"/>
    <col min="11" max="11" width="16.125" customWidth="1"/>
    <col min="12" max="12" width="12.375" customWidth="1"/>
    <col min="13" max="13" width="12.875" customWidth="1"/>
    <col min="14" max="14" width="7" customWidth="1"/>
    <col min="15" max="15" width="20.75" customWidth="1"/>
    <col min="16" max="16" width="7.75" customWidth="1"/>
    <col min="17" max="17" width="14.625" customWidth="1"/>
    <col min="18" max="18" width="5.25" customWidth="1"/>
  </cols>
  <sheetData>
    <row r="2" spans="2:22" s="36" customFormat="1" ht="15.75">
      <c r="B2" s="37" t="s">
        <v>0</v>
      </c>
    </row>
    <row r="3" spans="2:22" s="35" customFormat="1" ht="17.25" customHeight="1">
      <c r="B3" s="42" t="s">
        <v>74</v>
      </c>
      <c r="O3" s="43"/>
      <c r="P3" s="44"/>
      <c r="Q3" s="44"/>
    </row>
    <row r="4" spans="2:22" s="35" customFormat="1" ht="18.75" customHeight="1">
      <c r="B4" s="39" t="s">
        <v>2</v>
      </c>
      <c r="C4" s="34"/>
      <c r="D4" s="34"/>
      <c r="E4" s="34"/>
      <c r="F4" s="34"/>
      <c r="G4" s="34"/>
      <c r="H4" s="34"/>
      <c r="I4" s="34"/>
      <c r="J4" s="34"/>
      <c r="O4" s="38"/>
      <c r="P4" s="38"/>
      <c r="Q4" s="38"/>
    </row>
    <row r="5" spans="2:22" s="36" customFormat="1" ht="16.5" customHeight="1">
      <c r="B5" s="45" t="s">
        <v>75</v>
      </c>
      <c r="C5" s="46"/>
      <c r="O5" s="38"/>
      <c r="P5" s="38"/>
      <c r="Q5" s="38"/>
    </row>
    <row r="6" spans="2:22" s="8" customFormat="1" ht="16.5" customHeight="1">
      <c r="B6" s="8" t="s">
        <v>4</v>
      </c>
    </row>
    <row r="7" spans="2:22" ht="15.7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22" ht="15" customHeight="1">
      <c r="B8" s="131" t="s">
        <v>5</v>
      </c>
      <c r="C8" s="128" t="s">
        <v>6</v>
      </c>
      <c r="D8" s="104" t="s">
        <v>7</v>
      </c>
      <c r="E8" s="107" t="s">
        <v>8</v>
      </c>
      <c r="F8" s="108"/>
      <c r="G8" s="108"/>
      <c r="H8" s="108"/>
      <c r="I8" s="108"/>
      <c r="J8" s="109"/>
      <c r="K8" s="109"/>
      <c r="L8" s="109"/>
      <c r="M8" s="109"/>
      <c r="N8" s="110"/>
      <c r="O8" s="104" t="s">
        <v>9</v>
      </c>
      <c r="P8" s="111" t="s">
        <v>10</v>
      </c>
      <c r="Q8" s="96" t="s">
        <v>11</v>
      </c>
      <c r="R8" s="1"/>
      <c r="S8" s="1"/>
      <c r="T8" s="1"/>
      <c r="U8" s="1"/>
      <c r="V8" s="1"/>
    </row>
    <row r="9" spans="2:22" ht="16.5" thickBot="1">
      <c r="B9" s="132"/>
      <c r="C9" s="129"/>
      <c r="D9" s="105"/>
      <c r="E9" s="99" t="s">
        <v>76</v>
      </c>
      <c r="F9" s="100"/>
      <c r="G9" s="100"/>
      <c r="H9" s="100"/>
      <c r="I9" s="100"/>
      <c r="J9" s="101" t="s">
        <v>77</v>
      </c>
      <c r="K9" s="102"/>
      <c r="L9" s="102"/>
      <c r="M9" s="102"/>
      <c r="N9" s="103"/>
      <c r="O9" s="105"/>
      <c r="P9" s="112"/>
      <c r="Q9" s="97"/>
      <c r="R9" s="1"/>
      <c r="S9" s="1"/>
      <c r="T9" s="1"/>
      <c r="U9" s="1"/>
      <c r="V9" s="1"/>
    </row>
    <row r="10" spans="2:22" ht="15" customHeight="1">
      <c r="B10" s="132"/>
      <c r="C10" s="129"/>
      <c r="D10" s="105"/>
      <c r="E10" s="120" t="s">
        <v>14</v>
      </c>
      <c r="F10" s="114" t="s">
        <v>15</v>
      </c>
      <c r="G10" s="114" t="s">
        <v>16</v>
      </c>
      <c r="H10" s="114" t="s">
        <v>17</v>
      </c>
      <c r="I10" s="123" t="s">
        <v>18</v>
      </c>
      <c r="J10" s="114" t="s">
        <v>14</v>
      </c>
      <c r="K10" s="114" t="s">
        <v>15</v>
      </c>
      <c r="L10" s="114" t="s">
        <v>16</v>
      </c>
      <c r="M10" s="114" t="s">
        <v>17</v>
      </c>
      <c r="N10" s="117" t="s">
        <v>18</v>
      </c>
      <c r="O10" s="105"/>
      <c r="P10" s="112"/>
      <c r="Q10" s="97"/>
      <c r="R10" s="1"/>
      <c r="S10" s="1"/>
      <c r="T10" s="1"/>
      <c r="U10" s="1"/>
      <c r="V10" s="1"/>
    </row>
    <row r="11" spans="2:22" ht="15">
      <c r="B11" s="132"/>
      <c r="C11" s="129"/>
      <c r="D11" s="105"/>
      <c r="E11" s="121"/>
      <c r="F11" s="115"/>
      <c r="G11" s="115"/>
      <c r="H11" s="115"/>
      <c r="I11" s="124"/>
      <c r="J11" s="115"/>
      <c r="K11" s="115"/>
      <c r="L11" s="115"/>
      <c r="M11" s="115"/>
      <c r="N11" s="118"/>
      <c r="O11" s="105"/>
      <c r="P11" s="112"/>
      <c r="Q11" s="97"/>
      <c r="R11" s="1"/>
      <c r="S11" s="1"/>
      <c r="T11" s="1"/>
      <c r="U11" s="1"/>
      <c r="V11" s="1"/>
    </row>
    <row r="12" spans="2:22" ht="15.75" customHeight="1" thickBot="1">
      <c r="B12" s="133"/>
      <c r="C12" s="130"/>
      <c r="D12" s="106"/>
      <c r="E12" s="122"/>
      <c r="F12" s="116"/>
      <c r="G12" s="116"/>
      <c r="H12" s="116"/>
      <c r="I12" s="125"/>
      <c r="J12" s="116"/>
      <c r="K12" s="116"/>
      <c r="L12" s="116"/>
      <c r="M12" s="116"/>
      <c r="N12" s="119"/>
      <c r="O12" s="106"/>
      <c r="P12" s="113"/>
      <c r="Q12" s="98"/>
      <c r="R12" s="1"/>
      <c r="S12" s="1"/>
      <c r="T12" s="1"/>
      <c r="U12" s="1"/>
      <c r="V12" s="1"/>
    </row>
    <row r="13" spans="2:22" ht="27.75" customHeight="1">
      <c r="B13" s="13" t="s">
        <v>19</v>
      </c>
      <c r="C13" s="41" t="s">
        <v>20</v>
      </c>
      <c r="D13" s="73">
        <v>200</v>
      </c>
      <c r="E13" s="53"/>
      <c r="F13" s="54"/>
      <c r="G13" s="55">
        <v>100</v>
      </c>
      <c r="H13" s="55"/>
      <c r="I13" s="55">
        <v>5</v>
      </c>
      <c r="J13" s="53"/>
      <c r="K13" s="54"/>
      <c r="L13" s="55">
        <v>100</v>
      </c>
      <c r="M13" s="55"/>
      <c r="N13" s="62">
        <v>6</v>
      </c>
      <c r="O13" s="48" t="s">
        <v>78</v>
      </c>
      <c r="P13" s="92">
        <f t="shared" ref="P13:P18" si="0">SUM(I13,N13)</f>
        <v>11</v>
      </c>
      <c r="Q13" s="68" t="s">
        <v>79</v>
      </c>
    </row>
    <row r="14" spans="2:22" ht="27.75" customHeight="1">
      <c r="B14" s="13" t="s">
        <v>23</v>
      </c>
      <c r="C14" s="41" t="s">
        <v>24</v>
      </c>
      <c r="D14" s="73">
        <v>20</v>
      </c>
      <c r="E14" s="53"/>
      <c r="F14" s="54">
        <v>20</v>
      </c>
      <c r="G14" s="55"/>
      <c r="H14" s="55"/>
      <c r="I14" s="55">
        <v>3</v>
      </c>
      <c r="J14" s="53"/>
      <c r="K14" s="54"/>
      <c r="L14" s="55"/>
      <c r="M14" s="55"/>
      <c r="N14" s="62"/>
      <c r="O14" s="49" t="s">
        <v>78</v>
      </c>
      <c r="P14" s="65">
        <f t="shared" si="0"/>
        <v>3</v>
      </c>
      <c r="Q14" s="68" t="s">
        <v>80</v>
      </c>
    </row>
    <row r="15" spans="2:22" ht="27.75" customHeight="1">
      <c r="B15" s="13" t="s">
        <v>26</v>
      </c>
      <c r="C15" s="40" t="s">
        <v>27</v>
      </c>
      <c r="D15" s="73">
        <v>20</v>
      </c>
      <c r="E15" s="56"/>
      <c r="F15" s="57">
        <v>20</v>
      </c>
      <c r="G15" s="58"/>
      <c r="H15" s="58"/>
      <c r="I15" s="58">
        <v>3</v>
      </c>
      <c r="J15" s="56"/>
      <c r="K15" s="57"/>
      <c r="L15" s="58"/>
      <c r="M15" s="58"/>
      <c r="N15" s="63"/>
      <c r="O15" s="48" t="s">
        <v>78</v>
      </c>
      <c r="P15" s="65">
        <f t="shared" si="0"/>
        <v>3</v>
      </c>
      <c r="Q15" s="69" t="s">
        <v>81</v>
      </c>
    </row>
    <row r="16" spans="2:22" ht="14.25" customHeight="1">
      <c r="B16" s="14" t="s">
        <v>29</v>
      </c>
      <c r="C16" s="47" t="s">
        <v>82</v>
      </c>
      <c r="D16" s="74">
        <v>36</v>
      </c>
      <c r="E16" s="59">
        <v>18</v>
      </c>
      <c r="F16" s="60"/>
      <c r="G16" s="61"/>
      <c r="H16" s="61"/>
      <c r="I16" s="61">
        <v>3</v>
      </c>
      <c r="J16" s="59">
        <v>18</v>
      </c>
      <c r="K16" s="60"/>
      <c r="L16" s="61"/>
      <c r="M16" s="61"/>
      <c r="N16" s="64">
        <v>3</v>
      </c>
      <c r="O16" s="50" t="s">
        <v>31</v>
      </c>
      <c r="P16" s="66">
        <f t="shared" si="0"/>
        <v>6</v>
      </c>
      <c r="Q16" s="70" t="s">
        <v>83</v>
      </c>
    </row>
    <row r="17" spans="2:27" ht="14.25" customHeight="1">
      <c r="B17" s="14" t="s">
        <v>33</v>
      </c>
      <c r="C17" s="32" t="s">
        <v>84</v>
      </c>
      <c r="D17" s="74">
        <v>20</v>
      </c>
      <c r="E17" s="59"/>
      <c r="F17" s="60"/>
      <c r="G17" s="61"/>
      <c r="H17" s="61"/>
      <c r="I17" s="61"/>
      <c r="J17" s="59"/>
      <c r="K17" s="60">
        <v>20</v>
      </c>
      <c r="L17" s="61"/>
      <c r="M17" s="61"/>
      <c r="N17" s="64">
        <v>3</v>
      </c>
      <c r="O17" s="50" t="s">
        <v>31</v>
      </c>
      <c r="P17" s="66">
        <f t="shared" si="0"/>
        <v>3</v>
      </c>
      <c r="Q17" s="71" t="s">
        <v>85</v>
      </c>
    </row>
    <row r="18" spans="2:27">
      <c r="B18" s="14" t="s">
        <v>36</v>
      </c>
      <c r="C18" s="84" t="s">
        <v>46</v>
      </c>
      <c r="D18" s="73">
        <v>40</v>
      </c>
      <c r="E18" s="53"/>
      <c r="F18" s="54">
        <v>20</v>
      </c>
      <c r="G18" s="55"/>
      <c r="H18" s="55"/>
      <c r="I18" s="55">
        <v>5</v>
      </c>
      <c r="J18" s="53"/>
      <c r="K18" s="54">
        <v>20</v>
      </c>
      <c r="L18" s="55"/>
      <c r="M18" s="55"/>
      <c r="N18" s="62">
        <v>5</v>
      </c>
      <c r="O18" s="52" t="s">
        <v>31</v>
      </c>
      <c r="P18" s="67">
        <f t="shared" si="0"/>
        <v>10</v>
      </c>
      <c r="Q18" s="72" t="s">
        <v>47</v>
      </c>
    </row>
    <row r="19" spans="2:27">
      <c r="B19" s="14" t="s">
        <v>39</v>
      </c>
      <c r="C19" s="84" t="s">
        <v>86</v>
      </c>
      <c r="D19" s="73">
        <v>30</v>
      </c>
      <c r="E19" s="53"/>
      <c r="F19" s="54">
        <v>14</v>
      </c>
      <c r="G19" s="55"/>
      <c r="H19" s="55"/>
      <c r="I19" s="55">
        <v>7</v>
      </c>
      <c r="J19" s="53"/>
      <c r="K19" s="54">
        <v>16</v>
      </c>
      <c r="L19" s="55"/>
      <c r="M19" s="55"/>
      <c r="N19" s="62">
        <v>10</v>
      </c>
      <c r="O19" s="52" t="s">
        <v>31</v>
      </c>
      <c r="P19" s="67">
        <f>SUM(I19,N19)</f>
        <v>17</v>
      </c>
      <c r="Q19" s="72" t="s">
        <v>87</v>
      </c>
    </row>
    <row r="20" spans="2:27" ht="15" thickBot="1">
      <c r="B20" s="14" t="s">
        <v>42</v>
      </c>
      <c r="C20" s="84" t="s">
        <v>88</v>
      </c>
      <c r="D20" s="73">
        <v>30</v>
      </c>
      <c r="E20" s="53"/>
      <c r="F20" s="54">
        <v>14</v>
      </c>
      <c r="G20" s="55"/>
      <c r="H20" s="55"/>
      <c r="I20" s="55">
        <v>4</v>
      </c>
      <c r="J20" s="53"/>
      <c r="K20" s="54">
        <v>16</v>
      </c>
      <c r="L20" s="55"/>
      <c r="M20" s="55"/>
      <c r="N20" s="62">
        <v>3</v>
      </c>
      <c r="O20" s="52" t="s">
        <v>31</v>
      </c>
      <c r="P20" s="67">
        <f>SUM(I20,N20)</f>
        <v>7</v>
      </c>
      <c r="Q20" s="72" t="s">
        <v>89</v>
      </c>
    </row>
    <row r="21" spans="2:27" ht="16.5" customHeight="1" thickBot="1">
      <c r="B21" s="6"/>
      <c r="C21" s="81" t="s">
        <v>48</v>
      </c>
      <c r="D21" s="75">
        <f>SUM(D13:D20)</f>
        <v>396</v>
      </c>
      <c r="E21" s="76">
        <f>SUM(E13:E20)</f>
        <v>18</v>
      </c>
      <c r="F21" s="77">
        <f>SUM(F13:F20)</f>
        <v>88</v>
      </c>
      <c r="G21" s="78"/>
      <c r="H21" s="78"/>
      <c r="I21" s="78">
        <f>SUM(I13:I20)</f>
        <v>30</v>
      </c>
      <c r="J21" s="76">
        <f>SUM(J13:J20)</f>
        <v>18</v>
      </c>
      <c r="K21" s="77">
        <f>SUM(K13:K20)</f>
        <v>72</v>
      </c>
      <c r="L21" s="78"/>
      <c r="M21" s="78"/>
      <c r="N21" s="79">
        <f>SUM(N13:N20)</f>
        <v>30</v>
      </c>
      <c r="O21" s="80" t="s">
        <v>49</v>
      </c>
      <c r="P21" s="33">
        <f>SUM(P13:P20)</f>
        <v>60</v>
      </c>
      <c r="Q21" s="7" t="s">
        <v>49</v>
      </c>
    </row>
    <row r="22" spans="2:27" s="25" customFormat="1" ht="15" customHeight="1" thickBot="1">
      <c r="B22" s="126" t="s">
        <v>50</v>
      </c>
      <c r="C22" s="127"/>
      <c r="D22" s="23"/>
      <c r="E22" s="23"/>
      <c r="F22" s="23"/>
      <c r="G22" s="23"/>
      <c r="H22" s="23"/>
      <c r="I22" s="83">
        <f>SUM(I18:I20)</f>
        <v>16</v>
      </c>
      <c r="J22" s="23"/>
      <c r="K22" s="23"/>
      <c r="L22" s="23"/>
      <c r="M22" s="23"/>
      <c r="N22" s="83">
        <f>SUM(N18:N20)</f>
        <v>18</v>
      </c>
      <c r="O22" s="23"/>
      <c r="P22" s="83">
        <f>SUM(I22,N22)</f>
        <v>34</v>
      </c>
      <c r="Q22" s="24"/>
    </row>
    <row r="23" spans="2:27" ht="1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7" s="89" customFormat="1" ht="15.75" customHeight="1">
      <c r="B24" s="89" t="s">
        <v>51</v>
      </c>
    </row>
    <row r="25" spans="2:27" s="86" customFormat="1" ht="15">
      <c r="B25" s="87" t="s">
        <v>90</v>
      </c>
      <c r="C25" s="88"/>
      <c r="D25" s="88"/>
      <c r="E25" s="88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2:27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s="91" customFormat="1" ht="15">
      <c r="C27" s="134" t="s">
        <v>91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</sheetData>
  <mergeCells count="21">
    <mergeCell ref="C27:M27"/>
    <mergeCell ref="G10:G12"/>
    <mergeCell ref="H10:H12"/>
    <mergeCell ref="I10:I12"/>
    <mergeCell ref="B22:C22"/>
    <mergeCell ref="B8:B12"/>
    <mergeCell ref="C8:C12"/>
    <mergeCell ref="D8:D12"/>
    <mergeCell ref="E8:N8"/>
    <mergeCell ref="N10:N12"/>
    <mergeCell ref="Q8:Q12"/>
    <mergeCell ref="E9:I9"/>
    <mergeCell ref="J9:N9"/>
    <mergeCell ref="E10:E12"/>
    <mergeCell ref="F10:F12"/>
    <mergeCell ref="O8:O12"/>
    <mergeCell ref="P8:P12"/>
    <mergeCell ref="M10:M12"/>
    <mergeCell ref="K10:K12"/>
    <mergeCell ref="J10:J12"/>
    <mergeCell ref="L10:L12"/>
  </mergeCells>
  <pageMargins left="0.31496062992125984" right="0.31496062992125984" top="0.35433070866141736" bottom="0.35433070866141736" header="0.19685039370078741" footer="0.11811023622047245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fil.rosyjska niestacj. - I rok</vt:lpstr>
      <vt:lpstr>fil.rosyjska niestacj. - II rok</vt:lpstr>
      <vt:lpstr>fil.rosyjska niestacj.- III rok</vt:lpstr>
      <vt:lpstr>'fil.rosyjska niestacj. - I rok'!Obszar_wydruku</vt:lpstr>
      <vt:lpstr>'fil.rosyjska niestacj. - II rok'!Obszar_wydruku</vt:lpstr>
      <vt:lpstr>'fil.rosyjska niestacj.- III rok'!Obszar_wydruku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Wojciech Kamiński</cp:lastModifiedBy>
  <cp:revision/>
  <dcterms:created xsi:type="dcterms:W3CDTF">2012-08-04T19:10:03Z</dcterms:created>
  <dcterms:modified xsi:type="dcterms:W3CDTF">2022-03-26T05:20:17Z</dcterms:modified>
</cp:coreProperties>
</file>