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9200" windowHeight="11280"/>
  </bookViews>
  <sheets>
    <sheet name="I rok" sheetId="4" r:id="rId1"/>
    <sheet name="II rok" sheetId="2" r:id="rId2"/>
    <sheet name="III rok" sheetId="3" r:id="rId3"/>
  </sheets>
  <definedNames>
    <definedName name="_xlnm.Print_Area" localSheetId="0">'I rok'!$A$1:$L$32</definedName>
    <definedName name="_xlnm.Print_Area" localSheetId="1">'II rok'!$A$1:$L$23</definedName>
    <definedName name="_xlnm.Print_Area" localSheetId="2">'III rok'!$A$1:$L$25</definedName>
  </definedNames>
  <calcPr calcId="145621"/>
</workbook>
</file>

<file path=xl/calcChain.xml><?xml version="1.0" encoding="utf-8"?>
<calcChain xmlns="http://schemas.openxmlformats.org/spreadsheetml/2006/main">
  <c r="C22" i="4" l="1"/>
  <c r="C23" i="4"/>
  <c r="C24" i="4"/>
  <c r="C15" i="3" l="1"/>
  <c r="C16" i="3"/>
  <c r="C17" i="3"/>
  <c r="C18" i="3"/>
  <c r="C19" i="3"/>
  <c r="C20" i="3"/>
  <c r="C21" i="3"/>
  <c r="C22" i="3"/>
  <c r="C23" i="3"/>
  <c r="K16" i="3"/>
  <c r="K17" i="3"/>
  <c r="K18" i="3"/>
  <c r="K19" i="3"/>
  <c r="K20" i="3"/>
  <c r="K21" i="3"/>
  <c r="K22" i="3"/>
  <c r="K23" i="3"/>
  <c r="C25" i="3" l="1"/>
  <c r="I31" i="4" s="1"/>
  <c r="A2" i="3"/>
  <c r="A2" i="2"/>
  <c r="I26" i="4" l="1"/>
  <c r="H26" i="4"/>
  <c r="G26" i="4"/>
  <c r="F26" i="4"/>
  <c r="E26" i="4"/>
  <c r="D26" i="4"/>
  <c r="K25" i="4"/>
  <c r="C25" i="4"/>
  <c r="K24" i="4"/>
  <c r="K23" i="4"/>
  <c r="K22" i="4"/>
  <c r="K21" i="4"/>
  <c r="C21" i="4"/>
  <c r="K20" i="4"/>
  <c r="C20" i="4"/>
  <c r="K19" i="4"/>
  <c r="C19" i="4"/>
  <c r="K18" i="4"/>
  <c r="C18" i="4"/>
  <c r="K17" i="4"/>
  <c r="C17" i="4"/>
  <c r="K16" i="4"/>
  <c r="C16" i="4"/>
  <c r="K15" i="4"/>
  <c r="C15" i="4"/>
  <c r="K14" i="4"/>
  <c r="C14" i="4"/>
  <c r="K13" i="4"/>
  <c r="C13" i="4"/>
  <c r="K12" i="4"/>
  <c r="C12" i="4"/>
  <c r="K11" i="4"/>
  <c r="C11" i="4"/>
  <c r="K26" i="4" l="1"/>
  <c r="C26" i="4"/>
  <c r="E31" i="4" s="1"/>
  <c r="M26" i="4"/>
  <c r="N26" i="4" l="1"/>
  <c r="E25" i="3"/>
  <c r="K12" i="3" l="1"/>
  <c r="K13" i="3"/>
  <c r="K14" i="3"/>
  <c r="K15" i="3"/>
  <c r="K24" i="3"/>
  <c r="C12" i="3"/>
  <c r="C13" i="3"/>
  <c r="C14" i="3"/>
  <c r="C11" i="3"/>
  <c r="I25" i="3"/>
  <c r="H25" i="3"/>
  <c r="G25" i="3"/>
  <c r="F25" i="3"/>
  <c r="D25" i="3"/>
  <c r="K11" i="3"/>
  <c r="M25" i="3" l="1"/>
  <c r="K25" i="3"/>
  <c r="C21" i="2"/>
  <c r="K21" i="2"/>
  <c r="C12" i="2" l="1"/>
  <c r="C13" i="2"/>
  <c r="C14" i="2"/>
  <c r="C15" i="2"/>
  <c r="C16" i="2"/>
  <c r="C17" i="2"/>
  <c r="C18" i="2"/>
  <c r="C19" i="2"/>
  <c r="C20" i="2"/>
  <c r="C22" i="2"/>
  <c r="C11" i="2"/>
  <c r="K12" i="2"/>
  <c r="K13" i="2"/>
  <c r="K14" i="2"/>
  <c r="K15" i="2"/>
  <c r="K16" i="2"/>
  <c r="K17" i="2"/>
  <c r="K18" i="2"/>
  <c r="K19" i="2"/>
  <c r="K20" i="2"/>
  <c r="K22" i="2"/>
  <c r="I23" i="2" l="1"/>
  <c r="H23" i="2"/>
  <c r="G23" i="2"/>
  <c r="M23" i="2" s="1"/>
  <c r="F23" i="2"/>
  <c r="E23" i="2"/>
  <c r="D23" i="2"/>
  <c r="C23" i="2"/>
  <c r="G31" i="4" s="1"/>
  <c r="C31" i="4" s="1"/>
  <c r="K11" i="2"/>
  <c r="K23" i="2" s="1"/>
</calcChain>
</file>

<file path=xl/sharedStrings.xml><?xml version="1.0" encoding="utf-8"?>
<sst xmlns="http://schemas.openxmlformats.org/spreadsheetml/2006/main" count="237" uniqueCount="136">
  <si>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</si>
  <si>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</si>
  <si>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</si>
  <si>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</si>
  <si>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</si>
  <si>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</si>
  <si>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</si>
  <si>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</si>
  <si>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</si>
  <si>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</si>
  <si>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</si>
  <si>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</si>
  <si>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</si>
  <si>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</si>
  <si>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</si>
  <si>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</si>
  <si>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</si>
  <si>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</si>
  <si>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</si>
  <si>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RAZEM</t>
  </si>
  <si>
    <t>---</t>
  </si>
  <si>
    <t>Plan trzyletnich studiów stacjonarnych pierwszego stopnia</t>
  </si>
  <si>
    <t>w zakresie filologii rosyjskiej z filologią ukraińską</t>
  </si>
  <si>
    <t>PROFIL OGÓLNY</t>
  </si>
  <si>
    <t>10.  </t>
  </si>
  <si>
    <t>11.  </t>
  </si>
  <si>
    <t>12.  </t>
  </si>
  <si>
    <t>13.  </t>
  </si>
  <si>
    <t>14.  </t>
  </si>
  <si>
    <t>Historia literatury rosyjskiej</t>
  </si>
  <si>
    <t>Wstęp do literaturoznawstwa</t>
  </si>
  <si>
    <t>Gramatyka współczesnego języka rosyjskiego</t>
  </si>
  <si>
    <t>Wstęp do językoznawstwa</t>
  </si>
  <si>
    <t>Filozofia</t>
  </si>
  <si>
    <t>Praktyczna nauka języka rosyjskiego</t>
  </si>
  <si>
    <t>Historia Rosji</t>
  </si>
  <si>
    <t>Lektorat języka zachodnioeuropejskiego</t>
  </si>
  <si>
    <t>Technologia informacyjna</t>
  </si>
  <si>
    <t>W-F</t>
  </si>
  <si>
    <t>Wiedza o akwizycji i nauce języków</t>
  </si>
  <si>
    <t>Gramatyka współczesnego języka ukraińskiego</t>
  </si>
  <si>
    <t>Praktyczna nauka języka ukraińskiego</t>
  </si>
  <si>
    <t>Historia Ukrainy</t>
  </si>
  <si>
    <t>egz.</t>
  </si>
  <si>
    <t>zal. z oceną</t>
  </si>
  <si>
    <t xml:space="preserve">zal. z oceną </t>
  </si>
  <si>
    <t xml:space="preserve">zal. </t>
  </si>
  <si>
    <t>1.</t>
  </si>
  <si>
    <t>2.</t>
  </si>
  <si>
    <t>Historia literatury ukraińskiej</t>
  </si>
  <si>
    <t xml:space="preserve">Praktyczna nauka języka rosyjskiego  </t>
  </si>
  <si>
    <t>Komparatystyka literacko-kulturowa</t>
  </si>
  <si>
    <t>Kultura i realia rosyjskiego obszaru językowego</t>
  </si>
  <si>
    <t>III</t>
  </si>
  <si>
    <t>IV</t>
  </si>
  <si>
    <t xml:space="preserve">egz. po III sem. </t>
  </si>
  <si>
    <t>09-WLITU-11</t>
  </si>
  <si>
    <t>09-WDOJU-11</t>
  </si>
  <si>
    <t>09-ITU-11</t>
  </si>
  <si>
    <t>09-WOAKWU-11</t>
  </si>
  <si>
    <t>09-HU-11</t>
  </si>
  <si>
    <t xml:space="preserve">Gramatyka współczesnego języka  rosyjskiego </t>
  </si>
  <si>
    <t>09-GJSCSU-11</t>
  </si>
  <si>
    <t xml:space="preserve">Lektorat języka zachodnioeuropejskiego </t>
  </si>
  <si>
    <t xml:space="preserve">Gramatyka języka staro-cerkiewno- słowiańskiego </t>
  </si>
  <si>
    <t>09-DPOU-11</t>
  </si>
  <si>
    <t>Kod USOS</t>
  </si>
  <si>
    <t>I rok - filologia rosyjska z filologią ukraińską</t>
  </si>
  <si>
    <t>Modernizm w dziejach ukraińskiej literatury i kultury</t>
  </si>
  <si>
    <t xml:space="preserve"> Ilość godzin:</t>
  </si>
  <si>
    <t xml:space="preserve"> I rok - </t>
  </si>
  <si>
    <t xml:space="preserve">II rok - </t>
  </si>
  <si>
    <t>III rok -</t>
  </si>
  <si>
    <t>II rok - filologia rosyjska z filologią ukraińską</t>
  </si>
  <si>
    <t>09-FILU-12/22</t>
  </si>
  <si>
    <t xml:space="preserve">09-HLROSU-15/25 </t>
  </si>
  <si>
    <t xml:space="preserve">09-PNJRU-16/26 </t>
  </si>
  <si>
    <t>09-HROSU-12/22</t>
  </si>
  <si>
    <t xml:space="preserve">09-LJZL-14/24 </t>
  </si>
  <si>
    <t xml:space="preserve">09-GWJU-15/25 </t>
  </si>
  <si>
    <t xml:space="preserve">09-PNJU-16/26 </t>
  </si>
  <si>
    <t>09-MDLUA-11</t>
  </si>
  <si>
    <t>Dzieje prawosławia Słowian Wschodnich w tradycji Kijowsko-Moskiewskiej</t>
  </si>
  <si>
    <t>III rok - filologia rosyjska z filologią ukraińską</t>
  </si>
  <si>
    <t>V</t>
  </si>
  <si>
    <t>VI</t>
  </si>
  <si>
    <t xml:space="preserve">09-HLU-55 </t>
  </si>
  <si>
    <t xml:space="preserve">Gramatyka współczesnego języka rosyjskiego </t>
  </si>
  <si>
    <t>Historia języka rosyjskiego</t>
  </si>
  <si>
    <t>Językoznawstwo konfrontatywne polsko-rosyjskie</t>
  </si>
  <si>
    <t xml:space="preserve">Praktyczna nauka języka rosyjskiego </t>
  </si>
  <si>
    <t>Seminarium licencjackie</t>
  </si>
  <si>
    <t>egz. lic.</t>
  </si>
  <si>
    <t>Zajęcia specjalizacyjne</t>
  </si>
  <si>
    <t>zal.</t>
  </si>
  <si>
    <t>150h</t>
  </si>
  <si>
    <t>Warsztaty tłumaczeniowe ustne</t>
  </si>
  <si>
    <t>Warsztaty tłumaczeniowe pisemne</t>
  </si>
  <si>
    <t>Studenci zobowiązani są do zaliczenia na I roku szkolenia BHP w wymiarze 4 godzin na platformie Moodle, obejmującego pierwszą pomoc, bezpieczeństwo i higienę</t>
  </si>
  <si>
    <t>pracy, ochronę przeciwpożarową, elementy prawa pracy.</t>
  </si>
  <si>
    <t>09-GWJRU-16/26</t>
  </si>
  <si>
    <t xml:space="preserve">09-HLROSU-35/45 </t>
  </si>
  <si>
    <t xml:space="preserve">09-HLU-13/23 </t>
  </si>
  <si>
    <t xml:space="preserve">09-GWJRU-36/46 </t>
  </si>
  <si>
    <t xml:space="preserve">09-PNJU-36/46 </t>
  </si>
  <si>
    <t xml:space="preserve">09-LJZL-34/44 </t>
  </si>
  <si>
    <t>09-WTŁUMU-11</t>
  </si>
  <si>
    <t xml:space="preserve">09-PNJU-56/66 </t>
  </si>
  <si>
    <t>09-SL-12/22</t>
  </si>
  <si>
    <t xml:space="preserve">09-ZSLIC-12/22 </t>
  </si>
  <si>
    <t>Praktyka zawodowa</t>
  </si>
  <si>
    <t>09-PAZAW-11</t>
  </si>
  <si>
    <t xml:space="preserve">09-HLROSU-55 </t>
  </si>
  <si>
    <t>egz. (po II sem.)</t>
  </si>
  <si>
    <t>9.</t>
  </si>
  <si>
    <t>10.</t>
  </si>
  <si>
    <t>Gramatyka opisowa języka polskiego</t>
  </si>
  <si>
    <t>09-GOJP-11</t>
  </si>
  <si>
    <t>11.</t>
  </si>
  <si>
    <t>12.</t>
  </si>
  <si>
    <t>13.</t>
  </si>
  <si>
    <t>14.</t>
  </si>
  <si>
    <t>15.</t>
  </si>
  <si>
    <t xml:space="preserve">09-GWJU-25/35 </t>
  </si>
  <si>
    <t xml:space="preserve">09-PNJR-36/46 </t>
  </si>
  <si>
    <t>09-LJZ-44</t>
  </si>
  <si>
    <t xml:space="preserve">09-PNJR-56/66 </t>
  </si>
  <si>
    <t>09-KIRA-11</t>
  </si>
  <si>
    <t>09-DPOB-11</t>
  </si>
  <si>
    <t>09-GWJU-45/55</t>
  </si>
  <si>
    <t xml:space="preserve">09-GWJR-56/66 </t>
  </si>
  <si>
    <t xml:space="preserve">09-HJR-12/22 </t>
  </si>
  <si>
    <t>09-JKPR-11</t>
  </si>
  <si>
    <t>09-WTŁUMUS-11</t>
  </si>
  <si>
    <t>Studentów obowiązuje zaliczenie kursu Edukacja Informacyjna i Źródłowa w ilości 2 godzin w czasie I roku studiów.</t>
  </si>
  <si>
    <t xml:space="preserve">na rok akad. 2016/2017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</si>
</sst>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04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B050"/>
      <name val="Czcionka tekstu podstawowego"/>
      <charset val="238"/>
    </font>
    <font>
      <strike/>
      <sz val="11"/>
      <color theme="1"/>
      <name val="Czcionka tekstu podstawowego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b/>
      <strike/>
      <sz val="10"/>
      <color theme="1"/>
      <name val="Arial"/>
      <family val="2"/>
      <charset val="204"/>
    </font>
    <font>
      <b/>
      <strike/>
      <sz val="10"/>
      <name val="Arial"/>
      <family val="2"/>
      <charset val="204"/>
    </font>
    <font>
      <b/>
      <sz val="10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8" xfId="0" applyBorder="1"/>
    <xf numFmtId="0" fontId="1" fillId="0" borderId="39" xfId="0" applyFont="1" applyBorder="1" applyAlignment="1">
      <alignment horizontal="right"/>
    </xf>
    <xf numFmtId="0" fontId="1" fillId="0" borderId="40" xfId="0" applyFont="1" applyBorder="1"/>
    <xf numFmtId="0" fontId="1" fillId="0" borderId="38" xfId="0" applyFont="1" applyBorder="1"/>
    <xf numFmtId="0" fontId="1" fillId="0" borderId="41" xfId="0" applyFont="1" applyBorder="1"/>
    <xf numFmtId="0" fontId="1" fillId="0" borderId="39" xfId="0" applyFont="1" applyBorder="1"/>
    <xf numFmtId="0" fontId="1" fillId="0" borderId="42" xfId="0" applyFont="1" applyBorder="1"/>
    <xf numFmtId="0" fontId="1" fillId="0" borderId="40" xfId="0" quotePrefix="1" applyFont="1" applyBorder="1" applyAlignment="1">
      <alignment horizontal="right"/>
    </xf>
    <xf numFmtId="0" fontId="1" fillId="0" borderId="43" xfId="0" applyFont="1" applyBorder="1"/>
    <xf numFmtId="0" fontId="0" fillId="6" borderId="0" xfId="0" applyFont="1" applyFill="1"/>
    <xf numFmtId="0" fontId="0" fillId="6" borderId="0" xfId="0" applyFill="1"/>
    <xf numFmtId="0" fontId="0" fillId="0" borderId="29" xfId="0" applyBorder="1" applyAlignment="1">
      <alignment wrapText="1"/>
    </xf>
    <xf numFmtId="0" fontId="0" fillId="6" borderId="29" xfId="0" applyFill="1" applyBorder="1"/>
    <xf numFmtId="0" fontId="2" fillId="0" borderId="44" xfId="0" applyFont="1" applyBorder="1"/>
    <xf numFmtId="0" fontId="2" fillId="0" borderId="30" xfId="0" applyFont="1" applyBorder="1"/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6" borderId="28" xfId="0" applyFill="1" applyBorder="1"/>
    <xf numFmtId="0" fontId="0" fillId="6" borderId="31" xfId="0" applyFill="1" applyBorder="1"/>
    <xf numFmtId="0" fontId="0" fillId="6" borderId="29" xfId="0" applyFont="1" applyFill="1" applyBorder="1"/>
    <xf numFmtId="0" fontId="3" fillId="0" borderId="45" xfId="0" applyFont="1" applyBorder="1" applyAlignment="1">
      <alignment horizontal="left" vertical="center"/>
    </xf>
    <xf numFmtId="0" fontId="4" fillId="0" borderId="44" xfId="0" applyFont="1" applyBorder="1"/>
    <xf numFmtId="0" fontId="4" fillId="0" borderId="30" xfId="0" applyFont="1" applyBorder="1"/>
    <xf numFmtId="0" fontId="0" fillId="0" borderId="0" xfId="0" applyFont="1"/>
    <xf numFmtId="0" fontId="0" fillId="6" borderId="23" xfId="0" applyFill="1" applyBorder="1"/>
    <xf numFmtId="0" fontId="0" fillId="6" borderId="29" xfId="0" applyFill="1" applyBorder="1" applyAlignment="1">
      <alignment wrapText="1"/>
    </xf>
    <xf numFmtId="0" fontId="0" fillId="0" borderId="24" xfId="0" applyBorder="1" applyAlignment="1">
      <alignment horizontal="right"/>
    </xf>
    <xf numFmtId="0" fontId="0" fillId="2" borderId="0" xfId="0" applyFont="1" applyFill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0" xfId="0" applyFont="1" applyBorder="1"/>
    <xf numFmtId="0" fontId="0" fillId="0" borderId="29" xfId="0" applyFont="1" applyBorder="1" applyAlignment="1">
      <alignment wrapText="1"/>
    </xf>
    <xf numFmtId="0" fontId="5" fillId="0" borderId="29" xfId="0" applyFont="1" applyBorder="1"/>
    <xf numFmtId="0" fontId="2" fillId="0" borderId="30" xfId="0" quotePrefix="1" applyFont="1" applyBorder="1"/>
    <xf numFmtId="0" fontId="0" fillId="7" borderId="29" xfId="0" applyFont="1" applyFill="1" applyBorder="1" applyAlignment="1">
      <alignment wrapText="1"/>
    </xf>
    <xf numFmtId="0" fontId="6" fillId="0" borderId="30" xfId="0" applyFont="1" applyBorder="1"/>
    <xf numFmtId="0" fontId="0" fillId="7" borderId="29" xfId="0" applyFont="1" applyFill="1" applyBorder="1"/>
    <xf numFmtId="0" fontId="0" fillId="6" borderId="28" xfId="0" applyFont="1" applyFill="1" applyBorder="1"/>
    <xf numFmtId="0" fontId="0" fillId="6" borderId="31" xfId="0" applyFont="1" applyFill="1" applyBorder="1"/>
    <xf numFmtId="0" fontId="0" fillId="6" borderId="32" xfId="0" applyFont="1" applyFill="1" applyBorder="1"/>
    <xf numFmtId="0" fontId="0" fillId="6" borderId="30" xfId="0" applyFont="1" applyFill="1" applyBorder="1"/>
    <xf numFmtId="0" fontId="0" fillId="6" borderId="27" xfId="0" applyFont="1" applyFill="1" applyBorder="1"/>
    <xf numFmtId="0" fontId="2" fillId="6" borderId="30" xfId="0" applyFont="1" applyFill="1" applyBorder="1"/>
    <xf numFmtId="0" fontId="0" fillId="7" borderId="34" xfId="0" applyFont="1" applyFill="1" applyBorder="1"/>
    <xf numFmtId="0" fontId="0" fillId="0" borderId="33" xfId="0" applyFont="1" applyBorder="1"/>
    <xf numFmtId="0" fontId="0" fillId="0" borderId="36" xfId="0" applyFont="1" applyBorder="1"/>
    <xf numFmtId="0" fontId="0" fillId="0" borderId="34" xfId="0" applyFont="1" applyBorder="1"/>
    <xf numFmtId="0" fontId="0" fillId="0" borderId="37" xfId="0" applyFont="1" applyBorder="1"/>
    <xf numFmtId="0" fontId="0" fillId="0" borderId="35" xfId="0" applyFont="1" applyBorder="1"/>
    <xf numFmtId="0" fontId="2" fillId="0" borderId="45" xfId="0" applyFont="1" applyBorder="1"/>
    <xf numFmtId="0" fontId="0" fillId="0" borderId="38" xfId="0" applyFont="1" applyBorder="1"/>
    <xf numFmtId="0" fontId="0" fillId="0" borderId="16" xfId="0" quotePrefix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46" xfId="0" applyFont="1" applyBorder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9" fillId="6" borderId="0" xfId="0" applyFont="1" applyFill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11" fillId="0" borderId="44" xfId="0" applyFont="1" applyBorder="1"/>
    <xf numFmtId="0" fontId="9" fillId="0" borderId="28" xfId="0" applyFont="1" applyBorder="1"/>
    <xf numFmtId="0" fontId="9" fillId="6" borderId="29" xfId="0" applyFont="1" applyFill="1" applyBorder="1"/>
    <xf numFmtId="0" fontId="9" fillId="0" borderId="31" xfId="0" applyFont="1" applyBorder="1"/>
    <xf numFmtId="0" fontId="9" fillId="0" borderId="29" xfId="0" applyFont="1" applyBorder="1"/>
    <xf numFmtId="0" fontId="9" fillId="0" borderId="32" xfId="0" applyFont="1" applyBorder="1"/>
    <xf numFmtId="0" fontId="11" fillId="0" borderId="30" xfId="0" applyFont="1" applyBorder="1"/>
    <xf numFmtId="0" fontId="9" fillId="6" borderId="29" xfId="0" applyFont="1" applyFill="1" applyBorder="1" applyAlignment="1">
      <alignment wrapText="1"/>
    </xf>
    <xf numFmtId="0" fontId="9" fillId="0" borderId="30" xfId="0" applyFont="1" applyBorder="1"/>
    <xf numFmtId="0" fontId="12" fillId="0" borderId="30" xfId="0" applyFont="1" applyBorder="1"/>
    <xf numFmtId="0" fontId="9" fillId="0" borderId="29" xfId="0" applyFont="1" applyBorder="1" applyAlignment="1">
      <alignment wrapText="1"/>
    </xf>
    <xf numFmtId="0" fontId="11" fillId="0" borderId="35" xfId="0" applyFont="1" applyBorder="1"/>
    <xf numFmtId="0" fontId="9" fillId="0" borderId="38" xfId="0" applyFont="1" applyBorder="1"/>
    <xf numFmtId="0" fontId="10" fillId="0" borderId="39" xfId="0" applyFont="1" applyBorder="1" applyAlignment="1">
      <alignment horizontal="right"/>
    </xf>
    <xf numFmtId="0" fontId="10" fillId="0" borderId="40" xfId="0" applyFont="1" applyBorder="1"/>
    <xf numFmtId="0" fontId="10" fillId="0" borderId="38" xfId="0" applyFont="1" applyBorder="1"/>
    <xf numFmtId="0" fontId="10" fillId="0" borderId="41" xfId="0" applyFont="1" applyBorder="1"/>
    <xf numFmtId="0" fontId="10" fillId="0" borderId="39" xfId="0" applyFont="1" applyBorder="1"/>
    <xf numFmtId="0" fontId="10" fillId="0" borderId="42" xfId="0" applyFont="1" applyBorder="1"/>
    <xf numFmtId="0" fontId="10" fillId="0" borderId="40" xfId="0" quotePrefix="1" applyFont="1" applyBorder="1" applyAlignment="1">
      <alignment horizontal="right"/>
    </xf>
    <xf numFmtId="0" fontId="10" fillId="0" borderId="43" xfId="0" applyFont="1" applyBorder="1"/>
    <xf numFmtId="0" fontId="11" fillId="0" borderId="40" xfId="0" applyFont="1" applyBorder="1"/>
    <xf numFmtId="0" fontId="0" fillId="0" borderId="10" xfId="0" applyFont="1" applyBorder="1"/>
    <xf numFmtId="0" fontId="1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0" fillId="4" borderId="11" xfId="0" applyFont="1" applyFill="1" applyBorder="1" applyAlignment="1"/>
    <xf numFmtId="0" fontId="1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distributed"/>
    </xf>
    <xf numFmtId="0" fontId="0" fillId="0" borderId="2" xfId="0" applyFont="1" applyBorder="1" applyAlignment="1">
      <alignment horizontal="left" vertical="distributed"/>
    </xf>
    <xf numFmtId="0" fontId="0" fillId="0" borderId="8" xfId="0" applyFont="1" applyBorder="1" applyAlignment="1">
      <alignment horizontal="left" vertical="distributed"/>
    </xf>
    <xf numFmtId="0" fontId="0" fillId="0" borderId="0" xfId="0" applyFont="1" applyBorder="1" applyAlignment="1">
      <alignment horizontal="left" vertical="distributed"/>
    </xf>
    <xf numFmtId="0" fontId="0" fillId="0" borderId="14" xfId="0" applyFont="1" applyBorder="1" applyAlignment="1">
      <alignment horizontal="left" vertical="distributed"/>
    </xf>
    <xf numFmtId="0" fontId="0" fillId="0" borderId="15" xfId="0" applyFont="1" applyBorder="1" applyAlignment="1">
      <alignment horizontal="left" vertical="distributed"/>
    </xf>
    <xf numFmtId="0" fontId="1" fillId="0" borderId="3" xfId="0" applyFont="1" applyBorder="1" applyAlignment="1">
      <alignment horizontal="center" vertical="distributed"/>
    </xf>
    <xf numFmtId="0" fontId="0" fillId="0" borderId="9" xfId="0" applyFont="1" applyBorder="1" applyAlignment="1">
      <alignment horizontal="center" vertical="distributed"/>
    </xf>
    <xf numFmtId="0" fontId="0" fillId="0" borderId="16" xfId="0" applyFont="1" applyBorder="1" applyAlignment="1">
      <alignment horizontal="center" vertical="distributed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0" borderId="3" xfId="0" applyFont="1" applyBorder="1" applyAlignment="1">
      <alignment vertical="distributed"/>
    </xf>
    <xf numFmtId="0" fontId="0" fillId="0" borderId="9" xfId="0" applyFont="1" applyBorder="1" applyAlignment="1">
      <alignment vertical="distributed"/>
    </xf>
    <xf numFmtId="0" fontId="0" fillId="0" borderId="16" xfId="0" applyFont="1" applyBorder="1" applyAlignment="1">
      <alignment vertical="distributed"/>
    </xf>
    <xf numFmtId="0" fontId="1" fillId="0" borderId="7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0" fontId="0" fillId="0" borderId="21" xfId="0" applyFont="1" applyBorder="1" applyAlignment="1">
      <alignment vertical="distributed"/>
    </xf>
    <xf numFmtId="0" fontId="10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distributed"/>
    </xf>
    <xf numFmtId="0" fontId="9" fillId="0" borderId="2" xfId="0" applyFont="1" applyBorder="1" applyAlignment="1">
      <alignment horizontal="left" vertical="distributed"/>
    </xf>
    <xf numFmtId="0" fontId="9" fillId="0" borderId="8" xfId="0" applyFont="1" applyBorder="1" applyAlignment="1">
      <alignment horizontal="left" vertical="distributed"/>
    </xf>
    <xf numFmtId="0" fontId="9" fillId="0" borderId="0" xfId="0" applyFont="1" applyBorder="1" applyAlignment="1">
      <alignment horizontal="left" vertical="distributed"/>
    </xf>
    <xf numFmtId="0" fontId="9" fillId="0" borderId="14" xfId="0" applyFont="1" applyBorder="1" applyAlignment="1">
      <alignment horizontal="left" vertical="distributed"/>
    </xf>
    <xf numFmtId="0" fontId="9" fillId="0" borderId="15" xfId="0" applyFont="1" applyBorder="1" applyAlignment="1">
      <alignment horizontal="left" vertical="distributed"/>
    </xf>
    <xf numFmtId="0" fontId="10" fillId="0" borderId="3" xfId="0" applyFont="1" applyBorder="1" applyAlignment="1">
      <alignment horizontal="center" vertical="distributed"/>
    </xf>
    <xf numFmtId="0" fontId="9" fillId="0" borderId="9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distributed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0" borderId="3" xfId="0" applyFont="1" applyBorder="1" applyAlignment="1">
      <alignment vertical="distributed"/>
    </xf>
    <xf numFmtId="0" fontId="9" fillId="0" borderId="9" xfId="0" applyFont="1" applyBorder="1" applyAlignment="1">
      <alignment vertical="distributed"/>
    </xf>
    <xf numFmtId="0" fontId="9" fillId="0" borderId="16" xfId="0" applyFont="1" applyBorder="1" applyAlignment="1">
      <alignment vertical="distributed"/>
    </xf>
    <xf numFmtId="0" fontId="10" fillId="0" borderId="7" xfId="0" applyFont="1" applyBorder="1" applyAlignment="1">
      <alignment vertical="distributed"/>
    </xf>
    <xf numFmtId="0" fontId="9" fillId="0" borderId="13" xfId="0" applyFont="1" applyBorder="1" applyAlignment="1">
      <alignment vertical="distributed"/>
    </xf>
    <xf numFmtId="0" fontId="9" fillId="0" borderId="21" xfId="0" applyFont="1" applyBorder="1" applyAlignment="1">
      <alignment vertical="distributed"/>
    </xf>
    <xf numFmtId="0" fontId="10" fillId="4" borderId="10" xfId="0" applyFont="1" applyFill="1" applyBorder="1" applyAlignment="1">
      <alignment horizontal="center"/>
    </xf>
    <xf numFmtId="0" fontId="9" fillId="4" borderId="11" xfId="0" applyFont="1" applyFill="1" applyBorder="1" applyAlignment="1"/>
    <xf numFmtId="0" fontId="10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1" xfId="0" applyFill="1" applyBorder="1" applyAlignment="1"/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2" xfId="0" applyBorder="1" applyAlignment="1">
      <alignment horizontal="left" vertical="distributed"/>
    </xf>
    <xf numFmtId="0" fontId="0" fillId="0" borderId="8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9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13" xfId="0" applyBorder="1" applyAlignment="1">
      <alignment vertical="distributed"/>
    </xf>
    <xf numFmtId="0" fontId="0" fillId="0" borderId="21" xfId="0" applyBorder="1" applyAlignment="1">
      <alignment vertical="distributed"/>
    </xf>
    <xf numFmtId="0" fontId="13" fillId="0" borderId="28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Normal="100" zoomScaleSheetLayoutView="100" workbookViewId="0">
      <selection activeCell="F25" sqref="F25"/>
    </sheetView>
  </sheetViews>
  <sheetFormatPr defaultRowHeight="14.25"/>
  <cols>
    <col min="1" max="1" width="3.875" customWidth="1"/>
    <col min="2" max="2" width="35.62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7.125" customWidth="1"/>
  </cols>
  <sheetData>
    <row r="1" spans="1:19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9">
      <c r="A2" s="42" t="s">
        <v>135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9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9">
      <c r="A4" s="46" t="s">
        <v>67</v>
      </c>
      <c r="B4" s="46"/>
      <c r="C4" s="46"/>
      <c r="D4" s="42"/>
      <c r="E4" s="42"/>
      <c r="F4" s="42"/>
      <c r="G4" s="42"/>
      <c r="H4" s="42"/>
      <c r="I4" s="42"/>
      <c r="J4" s="42"/>
      <c r="K4" s="42"/>
      <c r="L4" s="42"/>
    </row>
    <row r="5" spans="1:19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9">
      <c r="A6" s="28" t="s">
        <v>23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9" ht="15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9" ht="15">
      <c r="A8" s="129" t="s">
        <v>0</v>
      </c>
      <c r="B8" s="130"/>
      <c r="C8" s="135" t="s">
        <v>1</v>
      </c>
      <c r="D8" s="138" t="s">
        <v>2</v>
      </c>
      <c r="E8" s="139"/>
      <c r="F8" s="139"/>
      <c r="G8" s="140"/>
      <c r="H8" s="140"/>
      <c r="I8" s="141"/>
      <c r="J8" s="142" t="s">
        <v>3</v>
      </c>
      <c r="K8" s="145" t="s">
        <v>4</v>
      </c>
      <c r="L8" s="121" t="s">
        <v>66</v>
      </c>
      <c r="M8" s="3"/>
      <c r="N8" s="3"/>
      <c r="O8" s="3"/>
      <c r="P8" s="3"/>
      <c r="Q8" s="3"/>
      <c r="R8" s="3"/>
      <c r="S8" s="3"/>
    </row>
    <row r="9" spans="1:19" ht="15">
      <c r="A9" s="131"/>
      <c r="B9" s="132"/>
      <c r="C9" s="136"/>
      <c r="D9" s="124" t="s">
        <v>5</v>
      </c>
      <c r="E9" s="125"/>
      <c r="F9" s="125"/>
      <c r="G9" s="126" t="s">
        <v>6</v>
      </c>
      <c r="H9" s="127"/>
      <c r="I9" s="128"/>
      <c r="J9" s="143"/>
      <c r="K9" s="146"/>
      <c r="L9" s="122"/>
      <c r="M9" s="3"/>
      <c r="N9" s="3"/>
      <c r="O9" s="3"/>
      <c r="P9" s="3"/>
      <c r="Q9" s="3"/>
      <c r="R9" s="3"/>
      <c r="S9" s="3"/>
    </row>
    <row r="10" spans="1:19" ht="15.75" thickBot="1">
      <c r="A10" s="133"/>
      <c r="B10" s="134"/>
      <c r="C10" s="137"/>
      <c r="D10" s="4" t="s">
        <v>7</v>
      </c>
      <c r="E10" s="5" t="s">
        <v>8</v>
      </c>
      <c r="F10" s="6" t="s">
        <v>9</v>
      </c>
      <c r="G10" s="4" t="s">
        <v>7</v>
      </c>
      <c r="H10" s="5" t="s">
        <v>8</v>
      </c>
      <c r="I10" s="7" t="s">
        <v>9</v>
      </c>
      <c r="J10" s="144"/>
      <c r="K10" s="147"/>
      <c r="L10" s="123"/>
      <c r="M10" s="3"/>
      <c r="N10" s="3"/>
      <c r="O10" s="3"/>
      <c r="P10" s="3"/>
      <c r="Q10" s="3"/>
      <c r="R10" s="3"/>
      <c r="S10" s="3"/>
    </row>
    <row r="11" spans="1:19">
      <c r="A11" s="47" t="s">
        <v>10</v>
      </c>
      <c r="B11" s="48" t="s">
        <v>29</v>
      </c>
      <c r="C11" s="49">
        <f>SUM(D11:E11,G11:H11)</f>
        <v>45</v>
      </c>
      <c r="D11" s="47">
        <v>15</v>
      </c>
      <c r="E11" s="50">
        <v>15</v>
      </c>
      <c r="F11" s="48">
        <v>2</v>
      </c>
      <c r="G11" s="47"/>
      <c r="H11" s="50">
        <v>15</v>
      </c>
      <c r="I11" s="51">
        <v>1</v>
      </c>
      <c r="J11" s="49" t="s">
        <v>113</v>
      </c>
      <c r="K11" s="52">
        <f>SUM(F11+I11)</f>
        <v>3</v>
      </c>
      <c r="L11" s="32" t="s">
        <v>75</v>
      </c>
    </row>
    <row r="12" spans="1:19">
      <c r="A12" s="53" t="s">
        <v>11</v>
      </c>
      <c r="B12" s="54" t="s">
        <v>30</v>
      </c>
      <c r="C12" s="49">
        <f t="shared" ref="C12:C25" si="0">SUM(D12:E12,G12:H12)</f>
        <v>30</v>
      </c>
      <c r="D12" s="53"/>
      <c r="E12" s="55">
        <v>30</v>
      </c>
      <c r="F12" s="54">
        <v>1</v>
      </c>
      <c r="G12" s="53"/>
      <c r="H12" s="55"/>
      <c r="I12" s="56"/>
      <c r="J12" s="57" t="s">
        <v>44</v>
      </c>
      <c r="K12" s="52">
        <f t="shared" ref="K12:K25" si="1">SUM(F12+I12)</f>
        <v>1</v>
      </c>
      <c r="L12" s="33" t="s">
        <v>56</v>
      </c>
    </row>
    <row r="13" spans="1:19" ht="28.5">
      <c r="A13" s="53" t="s">
        <v>12</v>
      </c>
      <c r="B13" s="58" t="s">
        <v>31</v>
      </c>
      <c r="C13" s="49">
        <f t="shared" si="0"/>
        <v>45</v>
      </c>
      <c r="D13" s="53"/>
      <c r="E13" s="55">
        <v>15</v>
      </c>
      <c r="F13" s="54">
        <v>1</v>
      </c>
      <c r="G13" s="53">
        <v>15</v>
      </c>
      <c r="H13" s="55">
        <v>15</v>
      </c>
      <c r="I13" s="56">
        <v>4</v>
      </c>
      <c r="J13" s="57" t="s">
        <v>43</v>
      </c>
      <c r="K13" s="52">
        <f t="shared" si="1"/>
        <v>5</v>
      </c>
      <c r="L13" s="33" t="s">
        <v>100</v>
      </c>
    </row>
    <row r="14" spans="1:19">
      <c r="A14" s="53" t="s">
        <v>13</v>
      </c>
      <c r="B14" s="54" t="s">
        <v>32</v>
      </c>
      <c r="C14" s="49">
        <f t="shared" si="0"/>
        <v>15</v>
      </c>
      <c r="D14" s="53"/>
      <c r="E14" s="55"/>
      <c r="F14" s="54"/>
      <c r="G14" s="53"/>
      <c r="H14" s="55">
        <v>15</v>
      </c>
      <c r="I14" s="56">
        <v>1</v>
      </c>
      <c r="J14" s="57" t="s">
        <v>44</v>
      </c>
      <c r="K14" s="52">
        <f t="shared" si="1"/>
        <v>1</v>
      </c>
      <c r="L14" s="33" t="s">
        <v>57</v>
      </c>
    </row>
    <row r="15" spans="1:19">
      <c r="A15" s="53" t="s">
        <v>14</v>
      </c>
      <c r="B15" s="59" t="s">
        <v>33</v>
      </c>
      <c r="C15" s="49">
        <f t="shared" si="0"/>
        <v>45</v>
      </c>
      <c r="D15" s="53">
        <v>30</v>
      </c>
      <c r="E15" s="55"/>
      <c r="F15" s="54">
        <v>1</v>
      </c>
      <c r="G15" s="53"/>
      <c r="H15" s="55">
        <v>15</v>
      </c>
      <c r="I15" s="56">
        <v>1</v>
      </c>
      <c r="J15" s="57" t="s">
        <v>44</v>
      </c>
      <c r="K15" s="52">
        <f t="shared" si="1"/>
        <v>2</v>
      </c>
      <c r="L15" s="33" t="s">
        <v>74</v>
      </c>
    </row>
    <row r="16" spans="1:19">
      <c r="A16" s="53" t="s">
        <v>15</v>
      </c>
      <c r="B16" s="54" t="s">
        <v>34</v>
      </c>
      <c r="C16" s="49">
        <f t="shared" si="0"/>
        <v>240</v>
      </c>
      <c r="D16" s="53"/>
      <c r="E16" s="55">
        <v>120</v>
      </c>
      <c r="F16" s="54">
        <v>8</v>
      </c>
      <c r="G16" s="53"/>
      <c r="H16" s="55">
        <v>120</v>
      </c>
      <c r="I16" s="56">
        <v>8</v>
      </c>
      <c r="J16" s="57" t="s">
        <v>43</v>
      </c>
      <c r="K16" s="52">
        <f t="shared" si="1"/>
        <v>16</v>
      </c>
      <c r="L16" s="33" t="s">
        <v>76</v>
      </c>
    </row>
    <row r="17" spans="1:14">
      <c r="A17" s="53" t="s">
        <v>16</v>
      </c>
      <c r="B17" s="54" t="s">
        <v>35</v>
      </c>
      <c r="C17" s="49">
        <f t="shared" si="0"/>
        <v>30</v>
      </c>
      <c r="D17" s="53">
        <v>15</v>
      </c>
      <c r="E17" s="55"/>
      <c r="F17" s="54">
        <v>1</v>
      </c>
      <c r="G17" s="53">
        <v>15</v>
      </c>
      <c r="H17" s="55"/>
      <c r="I17" s="56">
        <v>1</v>
      </c>
      <c r="J17" s="57" t="s">
        <v>43</v>
      </c>
      <c r="K17" s="52">
        <f t="shared" si="1"/>
        <v>2</v>
      </c>
      <c r="L17" s="33" t="s">
        <v>77</v>
      </c>
    </row>
    <row r="18" spans="1:14">
      <c r="A18" s="53" t="s">
        <v>17</v>
      </c>
      <c r="B18" s="54" t="s">
        <v>36</v>
      </c>
      <c r="C18" s="49">
        <f t="shared" si="0"/>
        <v>30</v>
      </c>
      <c r="D18" s="53"/>
      <c r="E18" s="55"/>
      <c r="F18" s="54"/>
      <c r="G18" s="53"/>
      <c r="H18" s="55">
        <v>30</v>
      </c>
      <c r="I18" s="56">
        <v>2</v>
      </c>
      <c r="J18" s="57" t="s">
        <v>45</v>
      </c>
      <c r="K18" s="52">
        <f t="shared" si="1"/>
        <v>2</v>
      </c>
      <c r="L18" s="33" t="s">
        <v>78</v>
      </c>
    </row>
    <row r="19" spans="1:14">
      <c r="A19" s="53" t="s">
        <v>114</v>
      </c>
      <c r="B19" s="54" t="s">
        <v>38</v>
      </c>
      <c r="C19" s="49">
        <f t="shared" si="0"/>
        <v>60</v>
      </c>
      <c r="D19" s="53"/>
      <c r="E19" s="55">
        <v>30</v>
      </c>
      <c r="F19" s="54">
        <v>1</v>
      </c>
      <c r="G19" s="53"/>
      <c r="H19" s="55">
        <v>30</v>
      </c>
      <c r="I19" s="56">
        <v>1</v>
      </c>
      <c r="J19" s="57" t="s">
        <v>46</v>
      </c>
      <c r="K19" s="52">
        <f t="shared" si="1"/>
        <v>2</v>
      </c>
      <c r="L19" s="60" t="s">
        <v>20</v>
      </c>
    </row>
    <row r="20" spans="1:14">
      <c r="A20" s="120" t="s">
        <v>115</v>
      </c>
      <c r="B20" s="56" t="s">
        <v>116</v>
      </c>
      <c r="C20" s="53">
        <f t="shared" ref="C20" si="2">SUM(G20:H20,D20:E20)</f>
        <v>15</v>
      </c>
      <c r="D20" s="53"/>
      <c r="E20" s="55">
        <v>15</v>
      </c>
      <c r="F20" s="83">
        <v>1</v>
      </c>
      <c r="G20" s="53"/>
      <c r="H20" s="55"/>
      <c r="I20" s="56"/>
      <c r="J20" s="53" t="s">
        <v>44</v>
      </c>
      <c r="K20" s="53">
        <f t="shared" ref="K20" si="3">SUM(F20,I20)</f>
        <v>1</v>
      </c>
      <c r="L20" s="193" t="s">
        <v>117</v>
      </c>
    </row>
    <row r="21" spans="1:14">
      <c r="A21" s="53" t="s">
        <v>118</v>
      </c>
      <c r="B21" s="59" t="s">
        <v>39</v>
      </c>
      <c r="C21" s="49">
        <f t="shared" si="0"/>
        <v>30</v>
      </c>
      <c r="D21" s="53">
        <v>30</v>
      </c>
      <c r="E21" s="55"/>
      <c r="F21" s="54">
        <v>2</v>
      </c>
      <c r="G21" s="53"/>
      <c r="H21" s="55"/>
      <c r="I21" s="56"/>
      <c r="J21" s="57" t="s">
        <v>44</v>
      </c>
      <c r="K21" s="52">
        <f t="shared" si="1"/>
        <v>2</v>
      </c>
      <c r="L21" s="33" t="s">
        <v>59</v>
      </c>
    </row>
    <row r="22" spans="1:14">
      <c r="A22" s="53" t="s">
        <v>119</v>
      </c>
      <c r="B22" s="54" t="s">
        <v>37</v>
      </c>
      <c r="C22" s="49">
        <f t="shared" si="0"/>
        <v>30</v>
      </c>
      <c r="D22" s="53"/>
      <c r="E22" s="55">
        <v>30</v>
      </c>
      <c r="F22" s="54">
        <v>2</v>
      </c>
      <c r="G22" s="53"/>
      <c r="H22" s="55"/>
      <c r="I22" s="56"/>
      <c r="J22" s="57" t="s">
        <v>44</v>
      </c>
      <c r="K22" s="52">
        <f t="shared" si="1"/>
        <v>2</v>
      </c>
      <c r="L22" s="33" t="s">
        <v>58</v>
      </c>
    </row>
    <row r="23" spans="1:14" ht="28.5">
      <c r="A23" s="53" t="s">
        <v>120</v>
      </c>
      <c r="B23" s="61" t="s">
        <v>40</v>
      </c>
      <c r="C23" s="49">
        <f t="shared" si="0"/>
        <v>30</v>
      </c>
      <c r="D23" s="53"/>
      <c r="E23" s="55"/>
      <c r="F23" s="54"/>
      <c r="G23" s="53">
        <v>15</v>
      </c>
      <c r="H23" s="55">
        <v>15</v>
      </c>
      <c r="I23" s="56">
        <v>3</v>
      </c>
      <c r="J23" s="57" t="s">
        <v>43</v>
      </c>
      <c r="K23" s="52">
        <f t="shared" si="1"/>
        <v>3</v>
      </c>
      <c r="L23" s="62" t="s">
        <v>79</v>
      </c>
    </row>
    <row r="24" spans="1:14">
      <c r="A24" s="53" t="s">
        <v>121</v>
      </c>
      <c r="B24" s="63" t="s">
        <v>41</v>
      </c>
      <c r="C24" s="49">
        <f t="shared" si="0"/>
        <v>240</v>
      </c>
      <c r="D24" s="64"/>
      <c r="E24" s="65">
        <v>120</v>
      </c>
      <c r="F24" s="38">
        <v>8</v>
      </c>
      <c r="G24" s="64"/>
      <c r="H24" s="65">
        <v>120</v>
      </c>
      <c r="I24" s="66">
        <v>8</v>
      </c>
      <c r="J24" s="67" t="s">
        <v>43</v>
      </c>
      <c r="K24" s="68">
        <f t="shared" si="1"/>
        <v>16</v>
      </c>
      <c r="L24" s="69" t="s">
        <v>80</v>
      </c>
    </row>
    <row r="25" spans="1:14" ht="15" thickBot="1">
      <c r="A25" s="53" t="s">
        <v>122</v>
      </c>
      <c r="B25" s="70" t="s">
        <v>42</v>
      </c>
      <c r="C25" s="49">
        <f t="shared" si="0"/>
        <v>30</v>
      </c>
      <c r="D25" s="71">
        <v>30</v>
      </c>
      <c r="E25" s="72"/>
      <c r="F25" s="73">
        <v>2</v>
      </c>
      <c r="G25" s="71"/>
      <c r="H25" s="72"/>
      <c r="I25" s="74"/>
      <c r="J25" s="75" t="s">
        <v>43</v>
      </c>
      <c r="K25" s="52">
        <f t="shared" si="1"/>
        <v>2</v>
      </c>
      <c r="L25" s="76" t="s">
        <v>60</v>
      </c>
    </row>
    <row r="26" spans="1:14" ht="15.75" thickBot="1">
      <c r="A26" s="77"/>
      <c r="B26" s="20" t="s">
        <v>19</v>
      </c>
      <c r="C26" s="21">
        <f t="shared" ref="C26:I26" si="4">SUM(C11:C25)</f>
        <v>915</v>
      </c>
      <c r="D26" s="22">
        <f t="shared" si="4"/>
        <v>120</v>
      </c>
      <c r="E26" s="23">
        <f t="shared" si="4"/>
        <v>375</v>
      </c>
      <c r="F26" s="24">
        <f t="shared" si="4"/>
        <v>30</v>
      </c>
      <c r="G26" s="22">
        <f t="shared" si="4"/>
        <v>45</v>
      </c>
      <c r="H26" s="23">
        <f t="shared" si="4"/>
        <v>375</v>
      </c>
      <c r="I26" s="25">
        <f t="shared" si="4"/>
        <v>30</v>
      </c>
      <c r="J26" s="26" t="s">
        <v>20</v>
      </c>
      <c r="K26" s="27">
        <f>SUM(K11:K25)</f>
        <v>60</v>
      </c>
      <c r="L26" s="78" t="s">
        <v>20</v>
      </c>
      <c r="M26">
        <f>SUM(D26:E26,G26:H26)</f>
        <v>915</v>
      </c>
      <c r="N26">
        <f>C26-M26</f>
        <v>0</v>
      </c>
    </row>
    <row r="27" spans="1:14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4">
      <c r="A28" s="42" t="s">
        <v>47</v>
      </c>
      <c r="B28" s="42" t="s">
        <v>134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4">
      <c r="A29" s="42" t="s">
        <v>48</v>
      </c>
      <c r="B29" s="42" t="s">
        <v>98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4">
      <c r="A30" s="42"/>
      <c r="B30" s="42" t="s">
        <v>99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4" ht="15">
      <c r="A31" s="42"/>
      <c r="B31" s="79" t="s">
        <v>69</v>
      </c>
      <c r="C31" s="80">
        <f>SUM(E31,G31,I31)</f>
        <v>2640</v>
      </c>
      <c r="D31" s="81" t="s">
        <v>70</v>
      </c>
      <c r="E31" s="82">
        <f>C26</f>
        <v>915</v>
      </c>
      <c r="F31" s="81" t="s">
        <v>71</v>
      </c>
      <c r="G31" s="82">
        <f>'II rok'!C23</f>
        <v>855</v>
      </c>
      <c r="H31" s="81" t="s">
        <v>72</v>
      </c>
      <c r="I31" s="82">
        <f>'III rok'!C25</f>
        <v>870</v>
      </c>
      <c r="J31" s="42"/>
      <c r="K31" s="42"/>
      <c r="L31" s="42"/>
    </row>
    <row r="32" spans="1:1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</sheetData>
  <mergeCells count="8">
    <mergeCell ref="L8:L10"/>
    <mergeCell ref="D9:F9"/>
    <mergeCell ref="G9:I9"/>
    <mergeCell ref="A8:B10"/>
    <mergeCell ref="C8:C10"/>
    <mergeCell ref="D8:I8"/>
    <mergeCell ref="J8:J10"/>
    <mergeCell ref="K8:K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95" zoomScaleNormal="70" zoomScaleSheetLayoutView="95" workbookViewId="0">
      <selection activeCell="G14" sqref="G14"/>
    </sheetView>
  </sheetViews>
  <sheetFormatPr defaultRowHeight="14.25"/>
  <cols>
    <col min="1" max="1" width="3.875" customWidth="1"/>
    <col min="2" max="2" width="35.62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6.25" customWidth="1"/>
  </cols>
  <sheetData>
    <row r="1" spans="1:12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>
      <c r="A2" s="84" t="str">
        <f>'I rok'!A2</f>
        <v xml:space="preserve">na rok akad. 2016/2017 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>
      <c r="A3" s="84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>
      <c r="A4" s="85" t="s">
        <v>73</v>
      </c>
      <c r="B4" s="85"/>
      <c r="C4" s="85"/>
      <c r="D4" s="84"/>
      <c r="E4" s="84"/>
      <c r="F4" s="84"/>
      <c r="G4" s="84"/>
      <c r="H4" s="84"/>
      <c r="I4" s="84"/>
      <c r="J4" s="84"/>
      <c r="K4" s="84"/>
      <c r="L4" s="84"/>
    </row>
    <row r="5" spans="1:12">
      <c r="A5" s="86"/>
      <c r="B5" s="86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>
      <c r="A6" s="87" t="s">
        <v>23</v>
      </c>
      <c r="B6" s="87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" thickBot="1">
      <c r="A7" s="84"/>
      <c r="B7" s="87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151" t="s">
        <v>0</v>
      </c>
      <c r="B8" s="152"/>
      <c r="C8" s="157" t="s">
        <v>1</v>
      </c>
      <c r="D8" s="160" t="s">
        <v>2</v>
      </c>
      <c r="E8" s="161"/>
      <c r="F8" s="161"/>
      <c r="G8" s="162"/>
      <c r="H8" s="162"/>
      <c r="I8" s="163"/>
      <c r="J8" s="164" t="s">
        <v>3</v>
      </c>
      <c r="K8" s="167" t="s">
        <v>4</v>
      </c>
      <c r="L8" s="148" t="s">
        <v>66</v>
      </c>
    </row>
    <row r="9" spans="1:12" ht="15">
      <c r="A9" s="153"/>
      <c r="B9" s="154"/>
      <c r="C9" s="158"/>
      <c r="D9" s="170" t="s">
        <v>53</v>
      </c>
      <c r="E9" s="171"/>
      <c r="F9" s="171"/>
      <c r="G9" s="172" t="s">
        <v>54</v>
      </c>
      <c r="H9" s="173"/>
      <c r="I9" s="174"/>
      <c r="J9" s="165"/>
      <c r="K9" s="168"/>
      <c r="L9" s="149"/>
    </row>
    <row r="10" spans="1:12" ht="15.75" thickBot="1">
      <c r="A10" s="155"/>
      <c r="B10" s="156"/>
      <c r="C10" s="159"/>
      <c r="D10" s="88" t="s">
        <v>7</v>
      </c>
      <c r="E10" s="89" t="s">
        <v>8</v>
      </c>
      <c r="F10" s="90" t="s">
        <v>9</v>
      </c>
      <c r="G10" s="88" t="s">
        <v>7</v>
      </c>
      <c r="H10" s="89" t="s">
        <v>8</v>
      </c>
      <c r="I10" s="91" t="s">
        <v>9</v>
      </c>
      <c r="J10" s="166"/>
      <c r="K10" s="169"/>
      <c r="L10" s="150"/>
    </row>
    <row r="11" spans="1:12">
      <c r="A11" s="92" t="s">
        <v>10</v>
      </c>
      <c r="B11" s="93" t="s">
        <v>29</v>
      </c>
      <c r="C11" s="94">
        <f>SUM(D11:E11,G11:H11)</f>
        <v>45</v>
      </c>
      <c r="D11" s="92">
        <v>15</v>
      </c>
      <c r="E11" s="95">
        <v>15</v>
      </c>
      <c r="F11" s="93">
        <v>2</v>
      </c>
      <c r="G11" s="92"/>
      <c r="H11" s="95">
        <v>15</v>
      </c>
      <c r="I11" s="96">
        <v>2</v>
      </c>
      <c r="J11" s="94" t="s">
        <v>43</v>
      </c>
      <c r="K11" s="97">
        <f>SUM(F11+I11)</f>
        <v>4</v>
      </c>
      <c r="L11" s="98" t="s">
        <v>101</v>
      </c>
    </row>
    <row r="12" spans="1:12">
      <c r="A12" s="99" t="s">
        <v>11</v>
      </c>
      <c r="B12" s="100" t="s">
        <v>49</v>
      </c>
      <c r="C12" s="94">
        <f t="shared" ref="C12:C22" si="0">SUM(D12:E12,G12:H12)</f>
        <v>60</v>
      </c>
      <c r="D12" s="99">
        <v>15</v>
      </c>
      <c r="E12" s="101">
        <v>15</v>
      </c>
      <c r="F12" s="102">
        <v>2</v>
      </c>
      <c r="G12" s="99">
        <v>15</v>
      </c>
      <c r="H12" s="101">
        <v>15</v>
      </c>
      <c r="I12" s="103">
        <v>2</v>
      </c>
      <c r="J12" s="94" t="s">
        <v>43</v>
      </c>
      <c r="K12" s="97">
        <f t="shared" ref="K12:K22" si="1">SUM(F12+I12)</f>
        <v>4</v>
      </c>
      <c r="L12" s="104" t="s">
        <v>102</v>
      </c>
    </row>
    <row r="13" spans="1:12" ht="28.5">
      <c r="A13" s="99" t="s">
        <v>12</v>
      </c>
      <c r="B13" s="105" t="s">
        <v>61</v>
      </c>
      <c r="C13" s="94">
        <f t="shared" si="0"/>
        <v>45</v>
      </c>
      <c r="D13" s="99"/>
      <c r="E13" s="101">
        <v>15</v>
      </c>
      <c r="F13" s="102">
        <v>2</v>
      </c>
      <c r="G13" s="99">
        <v>15</v>
      </c>
      <c r="H13" s="101">
        <v>15</v>
      </c>
      <c r="I13" s="103">
        <v>2</v>
      </c>
      <c r="J13" s="94" t="s">
        <v>43</v>
      </c>
      <c r="K13" s="97">
        <f t="shared" si="1"/>
        <v>4</v>
      </c>
      <c r="L13" s="104" t="s">
        <v>103</v>
      </c>
    </row>
    <row r="14" spans="1:12" ht="28.5">
      <c r="A14" s="99" t="s">
        <v>13</v>
      </c>
      <c r="B14" s="105" t="s">
        <v>40</v>
      </c>
      <c r="C14" s="94">
        <f t="shared" si="0"/>
        <v>60</v>
      </c>
      <c r="D14" s="99">
        <v>15</v>
      </c>
      <c r="E14" s="101">
        <v>15</v>
      </c>
      <c r="F14" s="102">
        <v>2</v>
      </c>
      <c r="G14" s="99">
        <v>15</v>
      </c>
      <c r="H14" s="101">
        <v>15</v>
      </c>
      <c r="I14" s="103">
        <v>2</v>
      </c>
      <c r="J14" s="106" t="s">
        <v>43</v>
      </c>
      <c r="K14" s="97">
        <f t="shared" si="1"/>
        <v>4</v>
      </c>
      <c r="L14" s="107" t="s">
        <v>123</v>
      </c>
    </row>
    <row r="15" spans="1:12" ht="28.5">
      <c r="A15" s="99" t="s">
        <v>14</v>
      </c>
      <c r="B15" s="105" t="s">
        <v>64</v>
      </c>
      <c r="C15" s="94">
        <f t="shared" si="0"/>
        <v>30</v>
      </c>
      <c r="D15" s="99"/>
      <c r="E15" s="101">
        <v>30</v>
      </c>
      <c r="F15" s="102">
        <v>2</v>
      </c>
      <c r="G15" s="99"/>
      <c r="H15" s="101"/>
      <c r="I15" s="103"/>
      <c r="J15" s="106" t="s">
        <v>44</v>
      </c>
      <c r="K15" s="97">
        <f t="shared" si="1"/>
        <v>2</v>
      </c>
      <c r="L15" s="104" t="s">
        <v>62</v>
      </c>
    </row>
    <row r="16" spans="1:12">
      <c r="A16" s="99" t="s">
        <v>15</v>
      </c>
      <c r="B16" s="100" t="s">
        <v>50</v>
      </c>
      <c r="C16" s="94">
        <f t="shared" si="0"/>
        <v>210</v>
      </c>
      <c r="D16" s="99"/>
      <c r="E16" s="101">
        <v>120</v>
      </c>
      <c r="F16" s="102">
        <v>8</v>
      </c>
      <c r="G16" s="99"/>
      <c r="H16" s="101">
        <v>90</v>
      </c>
      <c r="I16" s="103">
        <v>6</v>
      </c>
      <c r="J16" s="106" t="s">
        <v>43</v>
      </c>
      <c r="K16" s="97">
        <f t="shared" si="1"/>
        <v>14</v>
      </c>
      <c r="L16" s="104" t="s">
        <v>124</v>
      </c>
    </row>
    <row r="17" spans="1:13">
      <c r="A17" s="99" t="s">
        <v>16</v>
      </c>
      <c r="B17" s="100" t="s">
        <v>41</v>
      </c>
      <c r="C17" s="94">
        <f t="shared" si="0"/>
        <v>240</v>
      </c>
      <c r="D17" s="99"/>
      <c r="E17" s="101">
        <v>120</v>
      </c>
      <c r="F17" s="102">
        <v>8</v>
      </c>
      <c r="G17" s="99"/>
      <c r="H17" s="101">
        <v>120</v>
      </c>
      <c r="I17" s="103">
        <v>8</v>
      </c>
      <c r="J17" s="106" t="s">
        <v>55</v>
      </c>
      <c r="K17" s="97">
        <f t="shared" si="1"/>
        <v>16</v>
      </c>
      <c r="L17" s="104" t="s">
        <v>104</v>
      </c>
    </row>
    <row r="18" spans="1:13">
      <c r="A18" s="99" t="s">
        <v>17</v>
      </c>
      <c r="B18" s="100" t="s">
        <v>63</v>
      </c>
      <c r="C18" s="94">
        <f t="shared" si="0"/>
        <v>60</v>
      </c>
      <c r="D18" s="99"/>
      <c r="E18" s="101">
        <v>30</v>
      </c>
      <c r="F18" s="102">
        <v>2</v>
      </c>
      <c r="G18" s="99"/>
      <c r="H18" s="101">
        <v>30</v>
      </c>
      <c r="I18" s="103">
        <v>2</v>
      </c>
      <c r="J18" s="106" t="s">
        <v>43</v>
      </c>
      <c r="K18" s="97">
        <f t="shared" si="1"/>
        <v>4</v>
      </c>
      <c r="L18" s="104" t="s">
        <v>105</v>
      </c>
    </row>
    <row r="19" spans="1:13" ht="28.5">
      <c r="A19" s="99" t="s">
        <v>18</v>
      </c>
      <c r="B19" s="105" t="s">
        <v>68</v>
      </c>
      <c r="C19" s="94">
        <f t="shared" si="0"/>
        <v>15</v>
      </c>
      <c r="D19" s="99"/>
      <c r="E19" s="101"/>
      <c r="F19" s="102"/>
      <c r="G19" s="99">
        <v>15</v>
      </c>
      <c r="H19" s="101"/>
      <c r="I19" s="103">
        <v>2</v>
      </c>
      <c r="J19" s="106" t="s">
        <v>44</v>
      </c>
      <c r="K19" s="97">
        <f t="shared" si="1"/>
        <v>2</v>
      </c>
      <c r="L19" s="104" t="s">
        <v>81</v>
      </c>
    </row>
    <row r="20" spans="1:13">
      <c r="A20" s="99" t="s">
        <v>24</v>
      </c>
      <c r="B20" s="100" t="s">
        <v>51</v>
      </c>
      <c r="C20" s="94">
        <f t="shared" si="0"/>
        <v>30</v>
      </c>
      <c r="D20" s="99"/>
      <c r="E20" s="101">
        <v>30</v>
      </c>
      <c r="F20" s="102">
        <v>2</v>
      </c>
      <c r="G20" s="99"/>
      <c r="H20" s="101"/>
      <c r="I20" s="103"/>
      <c r="J20" s="106" t="s">
        <v>44</v>
      </c>
      <c r="K20" s="97">
        <f t="shared" si="1"/>
        <v>2</v>
      </c>
      <c r="L20" s="104" t="s">
        <v>65</v>
      </c>
    </row>
    <row r="21" spans="1:13" ht="28.5">
      <c r="A21" s="99" t="s">
        <v>25</v>
      </c>
      <c r="B21" s="108" t="s">
        <v>82</v>
      </c>
      <c r="C21" s="94">
        <f t="shared" si="0"/>
        <v>30</v>
      </c>
      <c r="D21" s="99"/>
      <c r="E21" s="101"/>
      <c r="F21" s="102"/>
      <c r="G21" s="99">
        <v>30</v>
      </c>
      <c r="H21" s="101"/>
      <c r="I21" s="103">
        <v>2</v>
      </c>
      <c r="J21" s="106" t="s">
        <v>44</v>
      </c>
      <c r="K21" s="97">
        <f t="shared" si="1"/>
        <v>2</v>
      </c>
      <c r="L21" s="109" t="s">
        <v>128</v>
      </c>
    </row>
    <row r="22" spans="1:13" ht="29.25" thickBot="1">
      <c r="A22" s="99" t="s">
        <v>26</v>
      </c>
      <c r="B22" s="108" t="s">
        <v>52</v>
      </c>
      <c r="C22" s="94">
        <f t="shared" si="0"/>
        <v>30</v>
      </c>
      <c r="D22" s="99"/>
      <c r="E22" s="101"/>
      <c r="F22" s="102"/>
      <c r="G22" s="99"/>
      <c r="H22" s="101">
        <v>30</v>
      </c>
      <c r="I22" s="103">
        <v>2</v>
      </c>
      <c r="J22" s="106" t="s">
        <v>44</v>
      </c>
      <c r="K22" s="97">
        <f t="shared" si="1"/>
        <v>2</v>
      </c>
      <c r="L22" s="109" t="s">
        <v>127</v>
      </c>
    </row>
    <row r="23" spans="1:13" ht="15.75" thickBot="1">
      <c r="A23" s="110"/>
      <c r="B23" s="111" t="s">
        <v>19</v>
      </c>
      <c r="C23" s="112">
        <f t="shared" ref="C23:I23" si="2">SUM(C11:C22)</f>
        <v>855</v>
      </c>
      <c r="D23" s="113">
        <f t="shared" si="2"/>
        <v>45</v>
      </c>
      <c r="E23" s="114">
        <f t="shared" si="2"/>
        <v>390</v>
      </c>
      <c r="F23" s="115">
        <f t="shared" si="2"/>
        <v>30</v>
      </c>
      <c r="G23" s="113">
        <f t="shared" si="2"/>
        <v>90</v>
      </c>
      <c r="H23" s="114">
        <f t="shared" si="2"/>
        <v>330</v>
      </c>
      <c r="I23" s="116">
        <f t="shared" si="2"/>
        <v>30</v>
      </c>
      <c r="J23" s="117" t="s">
        <v>20</v>
      </c>
      <c r="K23" s="118">
        <f>SUM(K11:K22)</f>
        <v>60</v>
      </c>
      <c r="L23" s="119"/>
      <c r="M23">
        <f>SUM(D23:E23,G23:H23)</f>
        <v>855</v>
      </c>
    </row>
  </sheetData>
  <mergeCells count="8">
    <mergeCell ref="L8:L10"/>
    <mergeCell ref="A8:B10"/>
    <mergeCell ref="C8:C10"/>
    <mergeCell ref="D8:I8"/>
    <mergeCell ref="J8:J10"/>
    <mergeCell ref="K8:K10"/>
    <mergeCell ref="D9:F9"/>
    <mergeCell ref="G9:I9"/>
  </mergeCells>
  <pageMargins left="0.7" right="0.7" top="0.75" bottom="0.75" header="0.3" footer="0.3"/>
  <pageSetup paperSize="9" scale="86" fitToHeight="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96" zoomScaleSheetLayoutView="96" workbookViewId="0">
      <selection activeCell="A2" sqref="A2"/>
    </sheetView>
  </sheetViews>
  <sheetFormatPr defaultRowHeight="14.25"/>
  <cols>
    <col min="1" max="1" width="3.875" customWidth="1"/>
    <col min="2" max="2" width="35.62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6" customWidth="1"/>
  </cols>
  <sheetData>
    <row r="1" spans="1:13">
      <c r="A1" t="s">
        <v>21</v>
      </c>
    </row>
    <row r="2" spans="1:13">
      <c r="A2" t="str">
        <f>'I rok'!A2</f>
        <v xml:space="preserve">na rok akad. 2016/2017 </v>
      </c>
    </row>
    <row r="3" spans="1:13">
      <c r="A3" t="s">
        <v>22</v>
      </c>
    </row>
    <row r="4" spans="1:13">
      <c r="A4" s="2" t="s">
        <v>83</v>
      </c>
      <c r="B4" s="2"/>
      <c r="C4" s="2"/>
    </row>
    <row r="5" spans="1:13">
      <c r="A5" s="1"/>
      <c r="B5" s="1"/>
    </row>
    <row r="6" spans="1:13">
      <c r="A6" s="28" t="s">
        <v>23</v>
      </c>
      <c r="B6" s="29"/>
    </row>
    <row r="7" spans="1:13" ht="15" thickBot="1">
      <c r="B7" s="29"/>
    </row>
    <row r="8" spans="1:13" ht="15" customHeight="1">
      <c r="A8" s="129" t="s">
        <v>0</v>
      </c>
      <c r="B8" s="180"/>
      <c r="C8" s="135" t="s">
        <v>1</v>
      </c>
      <c r="D8" s="138" t="s">
        <v>2</v>
      </c>
      <c r="E8" s="139"/>
      <c r="F8" s="139"/>
      <c r="G8" s="187"/>
      <c r="H8" s="187"/>
      <c r="I8" s="188"/>
      <c r="J8" s="142" t="s">
        <v>3</v>
      </c>
      <c r="K8" s="145" t="s">
        <v>4</v>
      </c>
      <c r="L8" s="121" t="s">
        <v>66</v>
      </c>
      <c r="M8" s="3"/>
    </row>
    <row r="9" spans="1:13" ht="15">
      <c r="A9" s="181"/>
      <c r="B9" s="182"/>
      <c r="C9" s="185"/>
      <c r="D9" s="124" t="s">
        <v>84</v>
      </c>
      <c r="E9" s="177"/>
      <c r="F9" s="177"/>
      <c r="G9" s="126" t="s">
        <v>85</v>
      </c>
      <c r="H9" s="178"/>
      <c r="I9" s="179"/>
      <c r="J9" s="189"/>
      <c r="K9" s="191"/>
      <c r="L9" s="175"/>
      <c r="M9" s="3"/>
    </row>
    <row r="10" spans="1:13" ht="15.75" thickBot="1">
      <c r="A10" s="183"/>
      <c r="B10" s="184"/>
      <c r="C10" s="186"/>
      <c r="D10" s="4" t="s">
        <v>7</v>
      </c>
      <c r="E10" s="5" t="s">
        <v>8</v>
      </c>
      <c r="F10" s="6" t="s">
        <v>9</v>
      </c>
      <c r="G10" s="4" t="s">
        <v>7</v>
      </c>
      <c r="H10" s="5" t="s">
        <v>8</v>
      </c>
      <c r="I10" s="7" t="s">
        <v>9</v>
      </c>
      <c r="J10" s="190"/>
      <c r="K10" s="192"/>
      <c r="L10" s="176"/>
      <c r="M10" s="3"/>
    </row>
    <row r="11" spans="1:13">
      <c r="A11" s="8" t="s">
        <v>10</v>
      </c>
      <c r="B11" s="43" t="s">
        <v>29</v>
      </c>
      <c r="C11" s="10">
        <f>SUM(D11:E11,G11:H11)</f>
        <v>60</v>
      </c>
      <c r="D11" s="8">
        <v>30</v>
      </c>
      <c r="E11" s="11">
        <v>30</v>
      </c>
      <c r="F11" s="9">
        <v>2</v>
      </c>
      <c r="G11" s="8"/>
      <c r="H11" s="11"/>
      <c r="I11" s="12"/>
      <c r="J11" s="10" t="s">
        <v>43</v>
      </c>
      <c r="K11" s="13">
        <f>SUM(F11+I11)</f>
        <v>2</v>
      </c>
      <c r="L11" s="40" t="s">
        <v>112</v>
      </c>
    </row>
    <row r="12" spans="1:13">
      <c r="A12" s="14" t="s">
        <v>11</v>
      </c>
      <c r="B12" s="31" t="s">
        <v>49</v>
      </c>
      <c r="C12" s="10">
        <f t="shared" ref="C12:C23" si="0">SUM(D12:E12,G12:H12)</f>
        <v>30</v>
      </c>
      <c r="D12" s="14">
        <v>15</v>
      </c>
      <c r="E12" s="17">
        <v>15</v>
      </c>
      <c r="F12" s="15">
        <v>2</v>
      </c>
      <c r="G12" s="14"/>
      <c r="H12" s="17"/>
      <c r="I12" s="18"/>
      <c r="J12" s="16" t="s">
        <v>43</v>
      </c>
      <c r="K12" s="13">
        <f t="shared" ref="K12:K24" si="1">SUM(F12+I12)</f>
        <v>2</v>
      </c>
      <c r="L12" s="33" t="s">
        <v>86</v>
      </c>
    </row>
    <row r="13" spans="1:13" ht="28.5">
      <c r="A13" s="14" t="s">
        <v>12</v>
      </c>
      <c r="B13" s="44" t="s">
        <v>87</v>
      </c>
      <c r="C13" s="10">
        <f t="shared" si="0"/>
        <v>60</v>
      </c>
      <c r="D13" s="14">
        <v>15</v>
      </c>
      <c r="E13" s="17">
        <v>15</v>
      </c>
      <c r="F13" s="15">
        <v>2</v>
      </c>
      <c r="G13" s="14">
        <v>15</v>
      </c>
      <c r="H13" s="17">
        <v>15</v>
      </c>
      <c r="I13" s="18">
        <v>2</v>
      </c>
      <c r="J13" s="16" t="s">
        <v>43</v>
      </c>
      <c r="K13" s="13">
        <f t="shared" si="1"/>
        <v>4</v>
      </c>
      <c r="L13" s="33" t="s">
        <v>130</v>
      </c>
    </row>
    <row r="14" spans="1:13" ht="28.5">
      <c r="A14" s="14" t="s">
        <v>13</v>
      </c>
      <c r="B14" s="44" t="s">
        <v>40</v>
      </c>
      <c r="C14" s="10">
        <f t="shared" si="0"/>
        <v>60</v>
      </c>
      <c r="D14" s="14">
        <v>15</v>
      </c>
      <c r="E14" s="17">
        <v>15</v>
      </c>
      <c r="F14" s="15">
        <v>2</v>
      </c>
      <c r="G14" s="14">
        <v>15</v>
      </c>
      <c r="H14" s="17">
        <v>15</v>
      </c>
      <c r="I14" s="18">
        <v>2</v>
      </c>
      <c r="J14" s="16" t="s">
        <v>43</v>
      </c>
      <c r="K14" s="13">
        <f t="shared" si="1"/>
        <v>4</v>
      </c>
      <c r="L14" s="41" t="s">
        <v>129</v>
      </c>
    </row>
    <row r="15" spans="1:13">
      <c r="A15" s="14" t="s">
        <v>14</v>
      </c>
      <c r="B15" s="31" t="s">
        <v>88</v>
      </c>
      <c r="C15" s="10">
        <f t="shared" si="0"/>
        <v>60</v>
      </c>
      <c r="D15" s="14">
        <v>30</v>
      </c>
      <c r="E15" s="17"/>
      <c r="F15" s="15">
        <v>2</v>
      </c>
      <c r="G15" s="14"/>
      <c r="H15" s="17">
        <v>30</v>
      </c>
      <c r="I15" s="18">
        <v>2</v>
      </c>
      <c r="J15" s="16" t="s">
        <v>45</v>
      </c>
      <c r="K15" s="13">
        <f t="shared" si="1"/>
        <v>4</v>
      </c>
      <c r="L15" s="33" t="s">
        <v>131</v>
      </c>
    </row>
    <row r="16" spans="1:13">
      <c r="A16" s="14" t="s">
        <v>15</v>
      </c>
      <c r="B16" s="38" t="s">
        <v>63</v>
      </c>
      <c r="C16" s="10">
        <f t="shared" si="0"/>
        <v>30</v>
      </c>
      <c r="D16" s="36"/>
      <c r="E16" s="37">
        <v>30</v>
      </c>
      <c r="F16" s="31">
        <v>2</v>
      </c>
      <c r="G16" s="14"/>
      <c r="H16" s="17"/>
      <c r="I16" s="18"/>
      <c r="J16" s="16" t="s">
        <v>43</v>
      </c>
      <c r="K16" s="13">
        <f t="shared" si="1"/>
        <v>2</v>
      </c>
      <c r="L16" s="33" t="s">
        <v>125</v>
      </c>
    </row>
    <row r="17" spans="1:13" ht="28.5">
      <c r="A17" s="14" t="s">
        <v>16</v>
      </c>
      <c r="B17" s="44" t="s">
        <v>89</v>
      </c>
      <c r="C17" s="10">
        <f t="shared" si="0"/>
        <v>30</v>
      </c>
      <c r="D17" s="14"/>
      <c r="E17" s="17"/>
      <c r="F17" s="15"/>
      <c r="G17" s="14"/>
      <c r="H17" s="17">
        <v>30</v>
      </c>
      <c r="I17" s="18">
        <v>2</v>
      </c>
      <c r="J17" s="16" t="s">
        <v>45</v>
      </c>
      <c r="K17" s="13">
        <f t="shared" si="1"/>
        <v>2</v>
      </c>
      <c r="L17" s="33" t="s">
        <v>132</v>
      </c>
    </row>
    <row r="18" spans="1:13">
      <c r="A18" s="14" t="s">
        <v>17</v>
      </c>
      <c r="B18" s="31" t="s">
        <v>90</v>
      </c>
      <c r="C18" s="10">
        <f t="shared" si="0"/>
        <v>180</v>
      </c>
      <c r="D18" s="14"/>
      <c r="E18" s="17">
        <v>90</v>
      </c>
      <c r="F18" s="15">
        <v>3</v>
      </c>
      <c r="G18" s="14"/>
      <c r="H18" s="17">
        <v>90</v>
      </c>
      <c r="I18" s="18">
        <v>7</v>
      </c>
      <c r="J18" s="16" t="s">
        <v>43</v>
      </c>
      <c r="K18" s="13">
        <f t="shared" si="1"/>
        <v>10</v>
      </c>
      <c r="L18" s="33" t="s">
        <v>126</v>
      </c>
    </row>
    <row r="19" spans="1:13">
      <c r="A19" s="14" t="s">
        <v>18</v>
      </c>
      <c r="B19" s="31" t="s">
        <v>41</v>
      </c>
      <c r="C19" s="10">
        <f t="shared" si="0"/>
        <v>210</v>
      </c>
      <c r="D19" s="14"/>
      <c r="E19" s="17">
        <v>120</v>
      </c>
      <c r="F19" s="15">
        <v>4</v>
      </c>
      <c r="G19" s="14"/>
      <c r="H19" s="17">
        <v>90</v>
      </c>
      <c r="I19" s="18">
        <v>7</v>
      </c>
      <c r="J19" s="16" t="s">
        <v>43</v>
      </c>
      <c r="K19" s="13">
        <f t="shared" si="1"/>
        <v>11</v>
      </c>
      <c r="L19" s="33" t="s">
        <v>107</v>
      </c>
    </row>
    <row r="20" spans="1:13">
      <c r="A20" s="14" t="s">
        <v>24</v>
      </c>
      <c r="B20" s="31" t="s">
        <v>97</v>
      </c>
      <c r="C20" s="10">
        <f t="shared" si="0"/>
        <v>30</v>
      </c>
      <c r="D20" s="14"/>
      <c r="E20" s="17">
        <v>30</v>
      </c>
      <c r="F20" s="15">
        <v>2</v>
      </c>
      <c r="G20" s="14"/>
      <c r="H20" s="17"/>
      <c r="I20" s="18"/>
      <c r="J20" s="16" t="s">
        <v>45</v>
      </c>
      <c r="K20" s="13">
        <f t="shared" si="1"/>
        <v>2</v>
      </c>
      <c r="L20" s="33" t="s">
        <v>106</v>
      </c>
    </row>
    <row r="21" spans="1:13">
      <c r="A21" s="14" t="s">
        <v>25</v>
      </c>
      <c r="B21" s="31" t="s">
        <v>96</v>
      </c>
      <c r="C21" s="10">
        <f t="shared" si="0"/>
        <v>30</v>
      </c>
      <c r="D21" s="14"/>
      <c r="E21" s="17"/>
      <c r="F21" s="15"/>
      <c r="G21" s="14"/>
      <c r="H21" s="17">
        <v>30</v>
      </c>
      <c r="I21" s="18">
        <v>2</v>
      </c>
      <c r="J21" s="16" t="s">
        <v>45</v>
      </c>
      <c r="K21" s="13">
        <f t="shared" si="1"/>
        <v>2</v>
      </c>
      <c r="L21" s="33" t="s">
        <v>133</v>
      </c>
    </row>
    <row r="22" spans="1:13">
      <c r="A22" s="14" t="s">
        <v>26</v>
      </c>
      <c r="B22" s="15" t="s">
        <v>91</v>
      </c>
      <c r="C22" s="10">
        <f t="shared" si="0"/>
        <v>30</v>
      </c>
      <c r="D22" s="14"/>
      <c r="E22" s="17">
        <v>15</v>
      </c>
      <c r="F22" s="15">
        <v>2</v>
      </c>
      <c r="G22" s="14"/>
      <c r="H22" s="17">
        <v>15</v>
      </c>
      <c r="I22" s="18">
        <v>4</v>
      </c>
      <c r="J22" s="16" t="s">
        <v>92</v>
      </c>
      <c r="K22" s="13">
        <f t="shared" si="1"/>
        <v>6</v>
      </c>
      <c r="L22" s="33" t="s">
        <v>108</v>
      </c>
    </row>
    <row r="23" spans="1:13">
      <c r="A23" s="14" t="s">
        <v>27</v>
      </c>
      <c r="B23" s="15" t="s">
        <v>93</v>
      </c>
      <c r="C23" s="10">
        <f t="shared" si="0"/>
        <v>60</v>
      </c>
      <c r="D23" s="14"/>
      <c r="E23" s="17">
        <v>30</v>
      </c>
      <c r="F23" s="15">
        <v>2</v>
      </c>
      <c r="G23" s="14"/>
      <c r="H23" s="17">
        <v>30</v>
      </c>
      <c r="I23" s="18">
        <v>2</v>
      </c>
      <c r="J23" s="16" t="s">
        <v>45</v>
      </c>
      <c r="K23" s="13">
        <f t="shared" si="1"/>
        <v>4</v>
      </c>
      <c r="L23" s="33" t="s">
        <v>109</v>
      </c>
    </row>
    <row r="24" spans="1:13" ht="15" thickBot="1">
      <c r="A24" s="14" t="s">
        <v>28</v>
      </c>
      <c r="B24" s="30" t="s">
        <v>110</v>
      </c>
      <c r="C24" s="45" t="s">
        <v>95</v>
      </c>
      <c r="D24" s="14"/>
      <c r="E24" s="35" t="s">
        <v>95</v>
      </c>
      <c r="F24" s="15">
        <v>5</v>
      </c>
      <c r="G24" s="14"/>
      <c r="H24" s="17"/>
      <c r="I24" s="18"/>
      <c r="J24" s="16" t="s">
        <v>94</v>
      </c>
      <c r="K24" s="13">
        <f t="shared" si="1"/>
        <v>5</v>
      </c>
      <c r="L24" s="39" t="s">
        <v>111</v>
      </c>
    </row>
    <row r="25" spans="1:13" ht="15.75" thickBot="1">
      <c r="A25" s="19"/>
      <c r="B25" s="20" t="s">
        <v>19</v>
      </c>
      <c r="C25" s="21">
        <f>SUM(C11:C24)</f>
        <v>870</v>
      </c>
      <c r="D25" s="22">
        <f t="shared" ref="D25:I25" si="2">SUM(D11:D24)</f>
        <v>105</v>
      </c>
      <c r="E25" s="23">
        <f>SUM(E11:E24)</f>
        <v>390</v>
      </c>
      <c r="F25" s="24">
        <f t="shared" si="2"/>
        <v>30</v>
      </c>
      <c r="G25" s="22">
        <f t="shared" si="2"/>
        <v>30</v>
      </c>
      <c r="H25" s="23">
        <f t="shared" si="2"/>
        <v>345</v>
      </c>
      <c r="I25" s="25">
        <f t="shared" si="2"/>
        <v>30</v>
      </c>
      <c r="J25" s="26" t="s">
        <v>20</v>
      </c>
      <c r="K25" s="27">
        <f>SUM(K11:K24)</f>
        <v>60</v>
      </c>
      <c r="L25" s="34"/>
      <c r="M25">
        <f>SUM(D25:E25,G25:H25)</f>
        <v>870</v>
      </c>
    </row>
  </sheetData>
  <mergeCells count="8">
    <mergeCell ref="L8:L10"/>
    <mergeCell ref="D9:F9"/>
    <mergeCell ref="G9:I9"/>
    <mergeCell ref="A8:B10"/>
    <mergeCell ref="C8:C10"/>
    <mergeCell ref="D8:I8"/>
    <mergeCell ref="J8:J10"/>
    <mergeCell ref="K8:K10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IFRos</cp:lastModifiedBy>
  <cp:lastPrinted>2016-10-04T12:40:53Z</cp:lastPrinted>
  <dcterms:created xsi:type="dcterms:W3CDTF">2012-08-05T00:11:12Z</dcterms:created>
  <dcterms:modified xsi:type="dcterms:W3CDTF">2016-10-04T12:59:31Z</dcterms:modified>
</cp:coreProperties>
</file>