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15" windowWidth="18960" windowHeight="11265"/>
  </bookViews>
  <sheets>
    <sheet name="I rok" sheetId="5" r:id="rId1"/>
    <sheet name="II rok" sheetId="7" r:id="rId2"/>
    <sheet name="III rok " sheetId="3" r:id="rId3"/>
    <sheet name="Arkusz1" sheetId="6" r:id="rId4"/>
  </sheets>
  <externalReferences>
    <externalReference r:id="rId5"/>
  </externalReferences>
  <definedNames>
    <definedName name="_xlnm.Print_Area" localSheetId="0">'I rok'!$A$1:$L$34</definedName>
    <definedName name="_xlnm.Print_Area" localSheetId="1">'II rok'!$A$1:$L$26</definedName>
    <definedName name="_xlnm.Print_Area" localSheetId="2">'III rok '!$A$1:$L$27</definedName>
  </definedNames>
  <calcPr calcId="145621"/>
</workbook>
</file>

<file path=xl/calcChain.xml><?xml version="1.0" encoding="utf-8"?>
<calcChain xmlns="http://schemas.openxmlformats.org/spreadsheetml/2006/main">
  <c r="D27" i="3" l="1"/>
  <c r="C27" i="3"/>
  <c r="I26" i="7"/>
  <c r="F26" i="7"/>
  <c r="C13" i="5" l="1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12" i="5"/>
  <c r="C23" i="7"/>
  <c r="A2" i="7"/>
  <c r="C11" i="7"/>
  <c r="K11" i="7"/>
  <c r="C12" i="7"/>
  <c r="K12" i="7"/>
  <c r="C13" i="7"/>
  <c r="C26" i="7" s="1"/>
  <c r="K13" i="7"/>
  <c r="C14" i="7"/>
  <c r="K14" i="7"/>
  <c r="C15" i="7"/>
  <c r="K15" i="7"/>
  <c r="C16" i="7"/>
  <c r="K16" i="7"/>
  <c r="C17" i="7"/>
  <c r="K17" i="7"/>
  <c r="C18" i="7"/>
  <c r="K18" i="7"/>
  <c r="C19" i="7"/>
  <c r="K19" i="7"/>
  <c r="C20" i="7"/>
  <c r="K20" i="7"/>
  <c r="C21" i="7"/>
  <c r="K21" i="7"/>
  <c r="C22" i="7"/>
  <c r="K22" i="7"/>
  <c r="C24" i="7"/>
  <c r="K24" i="7"/>
  <c r="C25" i="7"/>
  <c r="K25" i="7"/>
  <c r="D26" i="7"/>
  <c r="E26" i="7"/>
  <c r="G26" i="7"/>
  <c r="H26" i="7"/>
  <c r="K26" i="7" l="1"/>
  <c r="M26" i="7"/>
  <c r="N26" i="7" s="1"/>
  <c r="A2" i="3"/>
  <c r="I34" i="5" l="1"/>
  <c r="G34" i="5"/>
  <c r="N29" i="5"/>
  <c r="M29" i="5"/>
  <c r="I28" i="5"/>
  <c r="H28" i="5"/>
  <c r="G28" i="5"/>
  <c r="F28" i="5"/>
  <c r="E28" i="5"/>
  <c r="D28" i="5"/>
  <c r="K27" i="5"/>
  <c r="K26" i="5"/>
  <c r="K23" i="5"/>
  <c r="K21" i="5"/>
  <c r="K20" i="5"/>
  <c r="K19" i="5"/>
  <c r="K18" i="5"/>
  <c r="K17" i="5"/>
  <c r="K16" i="5"/>
  <c r="K15" i="5"/>
  <c r="K14" i="5"/>
  <c r="K13" i="5"/>
  <c r="C28" i="5"/>
  <c r="E34" i="5" s="1"/>
  <c r="K12" i="5"/>
  <c r="K28" i="5" l="1"/>
  <c r="C34" i="5"/>
  <c r="K17" i="3"/>
  <c r="K18" i="3"/>
  <c r="K19" i="3"/>
  <c r="K20" i="3"/>
  <c r="K21" i="3"/>
  <c r="K22" i="3"/>
  <c r="K23" i="3"/>
  <c r="K24" i="3"/>
  <c r="K25" i="3"/>
  <c r="C19" i="3" l="1"/>
  <c r="K14" i="3" l="1"/>
  <c r="K15" i="3"/>
  <c r="K16" i="3"/>
  <c r="K26" i="3"/>
  <c r="C14" i="3"/>
  <c r="C15" i="3"/>
  <c r="C16" i="3"/>
  <c r="C17" i="3"/>
  <c r="C18" i="3"/>
  <c r="C20" i="3"/>
  <c r="C21" i="3"/>
  <c r="C22" i="3"/>
  <c r="C23" i="3"/>
  <c r="C24" i="3"/>
  <c r="C25" i="3"/>
  <c r="E27" i="3" l="1"/>
  <c r="F27" i="3"/>
  <c r="G27" i="3"/>
  <c r="H27" i="3"/>
  <c r="I27" i="3"/>
  <c r="K13" i="3" l="1"/>
  <c r="C13" i="3"/>
  <c r="C12" i="3"/>
  <c r="K12" i="3" l="1"/>
  <c r="K27" i="3" s="1"/>
  <c r="M27" i="3" l="1"/>
  <c r="N27" i="3" s="1"/>
</calcChain>
</file>

<file path=xl/sharedStrings.xml><?xml version="1.0" encoding="utf-8"?>
<sst xmlns="http://schemas.openxmlformats.org/spreadsheetml/2006/main" count="248" uniqueCount="143">
  <si>
    <t>Przedmiot</t>
  </si>
  <si>
    <t xml:space="preserve">Ilość godzin </t>
  </si>
  <si>
    <t>Semestr</t>
  </si>
  <si>
    <t>Forma zaliczenia</t>
  </si>
  <si>
    <t>Pkt. ECTS razem</t>
  </si>
  <si>
    <t>I</t>
  </si>
  <si>
    <t>II</t>
  </si>
  <si>
    <t>w</t>
  </si>
  <si>
    <t>ćw./k</t>
  </si>
  <si>
    <t>ECTS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</si>
  <si>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</si>
  <si>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</si>
  <si>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</si>
  <si>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</si>
  <si>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</si>
  <si>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</si>
  <si>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</si>
  <si>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</si>
  <si>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</si>
  <si>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RAZEM</t>
  </si>
  <si>
    <t>---</t>
  </si>
  <si>
    <t>10.  </t>
  </si>
  <si>
    <t>11.  </t>
  </si>
  <si>
    <t>Historia literatury rosyjskiej</t>
  </si>
  <si>
    <t>Wstęp do literaturoznawstwa</t>
  </si>
  <si>
    <t>Filozofia</t>
  </si>
  <si>
    <t>Gramatyka współczesnego języka rosyjskiego</t>
  </si>
  <si>
    <t>Wstęp do językoznawstwa</t>
  </si>
  <si>
    <t>Praktyczna nauka języka rosyjskiego</t>
  </si>
  <si>
    <t>Historia Rosji</t>
  </si>
  <si>
    <t xml:space="preserve">Wiedza o akwizycji i nauce języków obcych </t>
  </si>
  <si>
    <t>Praktyczna nauka języka niemieckiego</t>
  </si>
  <si>
    <t>Technologia informacyjna</t>
  </si>
  <si>
    <t>W-F</t>
  </si>
  <si>
    <t>egz.</t>
  </si>
  <si>
    <t>zal. z oceną</t>
  </si>
  <si>
    <t>zal.</t>
  </si>
  <si>
    <t xml:space="preserve">w zakresie filologii rosyjskiej z lingwistyką stosowaną </t>
  </si>
  <si>
    <t>Historia języka rosyjskiego</t>
  </si>
  <si>
    <t xml:space="preserve">Praktyczna nauka języka rosyjskiego </t>
  </si>
  <si>
    <t>Językoznawstwo konfrontatywne polsko-rosyjskie</t>
  </si>
  <si>
    <t>Seminarium licencjackie</t>
  </si>
  <si>
    <t>Zajęcia specjalizacyjne</t>
  </si>
  <si>
    <t xml:space="preserve">09-HLROSL-15 (25) </t>
  </si>
  <si>
    <t>09-ITL-11</t>
  </si>
  <si>
    <t>09-HLROSL-55</t>
  </si>
  <si>
    <t>09-JKPRL-11</t>
  </si>
  <si>
    <t>Kod USOS</t>
  </si>
  <si>
    <t xml:space="preserve">I rok filologii rosyjskiej z lingwistyką stosowaną </t>
  </si>
  <si>
    <t>10.</t>
  </si>
  <si>
    <t>11.</t>
  </si>
  <si>
    <t xml:space="preserve">profil ogólny (w części filologia rosyjska) i profil translatoryczny (w części lingwistyka stosowana) </t>
  </si>
  <si>
    <t>profil ogólny (w części filologia rosyjska) i profil interkulturowy (w części lingwistyka stosowana)</t>
  </si>
  <si>
    <t xml:space="preserve">III rok filologii rosyjskiej z lingwistyką stosowaną </t>
  </si>
  <si>
    <t>09-WLITL-11</t>
  </si>
  <si>
    <t>09-GOJNML-11</t>
  </si>
  <si>
    <t>Warsztaty tłumaczeniowe pisemne</t>
  </si>
  <si>
    <t xml:space="preserve">zal. z oceną </t>
  </si>
  <si>
    <t>Warsztaty tłumaczeniowe ustne</t>
  </si>
  <si>
    <t xml:space="preserve">Plan trzyletnich studiów stacjonarnych pierwszego stopnia </t>
  </si>
  <si>
    <t>12.</t>
  </si>
  <si>
    <t xml:space="preserve">Lektorat języka zachodnioeuropejskiego </t>
  </si>
  <si>
    <t>150h</t>
  </si>
  <si>
    <t>12.  </t>
  </si>
  <si>
    <t>13.  </t>
  </si>
  <si>
    <t>14.  </t>
  </si>
  <si>
    <t>15.  </t>
  </si>
  <si>
    <t>09-PNJNL-56/66</t>
  </si>
  <si>
    <t xml:space="preserve">09-GWJRL-16/26 </t>
  </si>
  <si>
    <t>09-HROSL-12/22</t>
  </si>
  <si>
    <t>09-PNJNL-16/26</t>
  </si>
  <si>
    <t>09-GWJRL-56/66</t>
  </si>
  <si>
    <t>09-WTPL-11</t>
  </si>
  <si>
    <t>09-WTUL-11</t>
  </si>
  <si>
    <t xml:space="preserve">2.       Studenci zobowiązani są do zaliczenia na I roku szkolenia BHP w wymiarze 4 godzin na platformie Moodle, obejmującego pierwszą pomoc, </t>
  </si>
  <si>
    <t xml:space="preserve">  bezpieczeństwo i higienę pracy, ochronę przeciwpożarową, elementy prawa pracy.</t>
  </si>
  <si>
    <t xml:space="preserve"> Ilość godzin:</t>
  </si>
  <si>
    <t xml:space="preserve"> I rok - </t>
  </si>
  <si>
    <t xml:space="preserve">II rok - </t>
  </si>
  <si>
    <t>III rok -</t>
  </si>
  <si>
    <t>09-SL-12/22</t>
  </si>
  <si>
    <t xml:space="preserve">09-ZSLIC-12/22 </t>
  </si>
  <si>
    <t>09-PAZAW-11</t>
  </si>
  <si>
    <t>egz. (po II sem.)</t>
  </si>
  <si>
    <t>6.</t>
  </si>
  <si>
    <t>Gramatyka opisowa języka polskiego</t>
  </si>
  <si>
    <t>09-GOJP-11</t>
  </si>
  <si>
    <t>7.</t>
  </si>
  <si>
    <t>8.</t>
  </si>
  <si>
    <t>9.</t>
  </si>
  <si>
    <t>Analiza tekstu</t>
  </si>
  <si>
    <t>Lingwistyka tekstu i dyskursu</t>
  </si>
  <si>
    <t>Wymowa języka niemieckiego</t>
  </si>
  <si>
    <t xml:space="preserve">profil ogólny (w części filologia rosyjska) i profil asystent językowy (w części lingwistyka stosowana) </t>
  </si>
  <si>
    <t>Praktyka zawodowa</t>
  </si>
  <si>
    <t>Teksty użytkowe i naukowe w języku niemieckim</t>
  </si>
  <si>
    <t>Kulturoznawstwo niemieckiego obszaru językowego</t>
  </si>
  <si>
    <t>Lingwistyczne podstawy przekładu</t>
  </si>
  <si>
    <t>09-TUINL-11</t>
  </si>
  <si>
    <t>09-KNOJL-12/22</t>
  </si>
  <si>
    <t>09-LPPL-12/22</t>
  </si>
  <si>
    <t>09-LJZ-44</t>
  </si>
  <si>
    <t>09-HJRL-12/22</t>
  </si>
  <si>
    <t>09-PNJR-56/66</t>
  </si>
  <si>
    <t xml:space="preserve">na rok akad. 2016/2017 </t>
  </si>
  <si>
    <t>09-FILAL-12/22</t>
  </si>
  <si>
    <t xml:space="preserve">09-WDOJL-11 </t>
  </si>
  <si>
    <t xml:space="preserve">09-PNJRL-16/26 </t>
  </si>
  <si>
    <t>09-WOAKWL-11</t>
  </si>
  <si>
    <t>Gramatyka opisowa języka niemieckiego</t>
  </si>
  <si>
    <t>09-TKIL-12/22</t>
  </si>
  <si>
    <t>Trening kompetencji interkulturowej w biznesie</t>
  </si>
  <si>
    <t>15.</t>
  </si>
  <si>
    <t>09-WKIL-11</t>
  </si>
  <si>
    <t>Podstawy leksykologii i leksykografii</t>
  </si>
  <si>
    <t>14.</t>
  </si>
  <si>
    <t>Kompozycja i redakcja tekstów użytkowych w ujęciu kontrastywnym niemiecko-polskim</t>
  </si>
  <si>
    <t>09-TPTUL-12/22</t>
  </si>
  <si>
    <t>Podstawy tłumaczenia pisemnego niemiecko-polskiego</t>
  </si>
  <si>
    <t>13.</t>
  </si>
  <si>
    <t>09-PTL-12/22</t>
  </si>
  <si>
    <t>Podstawy translatoryki</t>
  </si>
  <si>
    <t>09-GKNPL-11</t>
  </si>
  <si>
    <t>Gramatyka kontrastywna niemiecko-polska</t>
  </si>
  <si>
    <t>09-JNBL-12/22</t>
  </si>
  <si>
    <t>Język niemiecki w biznesie</t>
  </si>
  <si>
    <t>09-PNJNL-36/46</t>
  </si>
  <si>
    <t>09-DZP-11</t>
  </si>
  <si>
    <t>Dzieje prawosławia Słowian Wschodnich w tradycji Kijowsko-Moskiewskiej</t>
  </si>
  <si>
    <t>09-KIRL-11</t>
  </si>
  <si>
    <t>Kultura i realia rosyjskiego obszaru językowego</t>
  </si>
  <si>
    <t>09-KLKL-11</t>
  </si>
  <si>
    <t>Komparatystyka literacko-kulturowa</t>
  </si>
  <si>
    <t xml:space="preserve">09-PNJRL-36/46 </t>
  </si>
  <si>
    <t xml:space="preserve">09-GWJRL-36/46 </t>
  </si>
  <si>
    <t>09-GJSCSL-11</t>
  </si>
  <si>
    <t>Gramatyka języka staro-cerkiewno-słowiańskiego</t>
  </si>
  <si>
    <t xml:space="preserve">09-HLROSL-35/45 </t>
  </si>
  <si>
    <t>IV</t>
  </si>
  <si>
    <t>III</t>
  </si>
  <si>
    <t>II rok filologii rosyjskiej z lingwistyką stosowaną</t>
  </si>
  <si>
    <t>09-KiRTNP-11</t>
  </si>
  <si>
    <t>1.       Studentów obowiązuje zaliczenie kursu Edukacja Informacyjna i Źródłowa w ilości 2 godzin w czasie I roku studiów.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</si>
</sst>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38"/>
    </font>
    <font>
      <b/>
      <sz val="11"/>
      <color indexed="17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10"/>
      <name val="Czcionka tekstu podstawowego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alibri"/>
      <family val="2"/>
      <charset val="238"/>
    </font>
    <font>
      <sz val="11"/>
      <color rgb="FF00B050"/>
      <name val="Czcionka tekstu podstawowego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8" xfId="0" applyBorder="1"/>
    <xf numFmtId="0" fontId="1" fillId="0" borderId="39" xfId="0" applyFont="1" applyBorder="1" applyAlignment="1">
      <alignment horizontal="right"/>
    </xf>
    <xf numFmtId="0" fontId="1" fillId="0" borderId="40" xfId="0" applyFont="1" applyBorder="1"/>
    <xf numFmtId="0" fontId="1" fillId="0" borderId="39" xfId="0" applyFont="1" applyBorder="1"/>
    <xf numFmtId="0" fontId="1" fillId="0" borderId="42" xfId="0" applyFont="1" applyBorder="1"/>
    <xf numFmtId="0" fontId="1" fillId="0" borderId="40" xfId="0" quotePrefix="1" applyFont="1" applyBorder="1" applyAlignment="1">
      <alignment horizontal="right"/>
    </xf>
    <xf numFmtId="0" fontId="1" fillId="0" borderId="43" xfId="0" applyFont="1" applyBorder="1"/>
    <xf numFmtId="0" fontId="0" fillId="0" borderId="29" xfId="0" applyBorder="1" applyAlignment="1">
      <alignment wrapText="1"/>
    </xf>
    <xf numFmtId="0" fontId="0" fillId="0" borderId="0" xfId="0" applyNumberFormat="1"/>
    <xf numFmtId="0" fontId="2" fillId="0" borderId="44" xfId="0" applyFont="1" applyBorder="1"/>
    <xf numFmtId="0" fontId="2" fillId="0" borderId="30" xfId="0" applyFont="1" applyBorder="1"/>
    <xf numFmtId="0" fontId="2" fillId="0" borderId="35" xfId="0" applyFont="1" applyBorder="1"/>
    <xf numFmtId="0" fontId="2" fillId="0" borderId="40" xfId="0" quotePrefix="1" applyFon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6" borderId="24" xfId="0" applyFill="1" applyBorder="1"/>
    <xf numFmtId="0" fontId="0" fillId="6" borderId="29" xfId="0" applyFill="1" applyBorder="1"/>
    <xf numFmtId="0" fontId="0" fillId="6" borderId="28" xfId="0" applyFill="1" applyBorder="1"/>
    <xf numFmtId="0" fontId="0" fillId="6" borderId="31" xfId="0" applyFill="1" applyBorder="1"/>
    <xf numFmtId="0" fontId="0" fillId="6" borderId="32" xfId="0" applyFill="1" applyBorder="1"/>
    <xf numFmtId="0" fontId="0" fillId="6" borderId="30" xfId="0" applyFill="1" applyBorder="1"/>
    <xf numFmtId="0" fontId="0" fillId="6" borderId="29" xfId="0" applyFont="1" applyFill="1" applyBorder="1"/>
    <xf numFmtId="0" fontId="5" fillId="7" borderId="0" xfId="0" applyFont="1" applyFill="1"/>
    <xf numFmtId="0" fontId="0" fillId="7" borderId="0" xfId="0" applyFill="1"/>
    <xf numFmtId="0" fontId="3" fillId="7" borderId="0" xfId="0" applyFont="1" applyFill="1"/>
    <xf numFmtId="0" fontId="0" fillId="0" borderId="0" xfId="0" applyAlignment="1">
      <alignment horizontal="left"/>
    </xf>
    <xf numFmtId="0" fontId="1" fillId="0" borderId="45" xfId="0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 indent="4"/>
    </xf>
    <xf numFmtId="0" fontId="10" fillId="0" borderId="0" xfId="0" applyFont="1"/>
    <xf numFmtId="0" fontId="11" fillId="0" borderId="0" xfId="0" applyFont="1"/>
    <xf numFmtId="0" fontId="9" fillId="0" borderId="16" xfId="0" quotePrefix="1" applyFont="1" applyBorder="1" applyAlignment="1">
      <alignment horizontal="right"/>
    </xf>
    <xf numFmtId="0" fontId="12" fillId="0" borderId="43" xfId="0" applyFont="1" applyBorder="1"/>
    <xf numFmtId="0" fontId="12" fillId="0" borderId="40" xfId="0" quotePrefix="1" applyFont="1" applyBorder="1" applyAlignment="1">
      <alignment horizontal="right"/>
    </xf>
    <xf numFmtId="0" fontId="12" fillId="0" borderId="42" xfId="0" applyFont="1" applyBorder="1"/>
    <xf numFmtId="0" fontId="12" fillId="0" borderId="41" xfId="0" applyFont="1" applyBorder="1"/>
    <xf numFmtId="0" fontId="12" fillId="0" borderId="38" xfId="0" applyFont="1" applyBorder="1"/>
    <xf numFmtId="0" fontId="12" fillId="0" borderId="39" xfId="0" applyFont="1" applyBorder="1"/>
    <xf numFmtId="0" fontId="12" fillId="0" borderId="39" xfId="0" applyFont="1" applyBorder="1" applyAlignment="1">
      <alignment horizontal="right"/>
    </xf>
    <xf numFmtId="0" fontId="9" fillId="0" borderId="38" xfId="0" applyFont="1" applyBorder="1"/>
    <xf numFmtId="0" fontId="9" fillId="0" borderId="27" xfId="0" applyFont="1" applyBorder="1"/>
    <xf numFmtId="0" fontId="9" fillId="0" borderId="35" xfId="0" applyFont="1" applyBorder="1"/>
    <xf numFmtId="0" fontId="9" fillId="0" borderId="37" xfId="0" applyFont="1" applyBorder="1"/>
    <xf numFmtId="0" fontId="9" fillId="0" borderId="36" xfId="0" applyFont="1" applyBorder="1"/>
    <xf numFmtId="0" fontId="9" fillId="0" borderId="33" xfId="0" applyFont="1" applyBorder="1"/>
    <xf numFmtId="0" fontId="9" fillId="0" borderId="34" xfId="0" applyFont="1" applyBorder="1"/>
    <xf numFmtId="0" fontId="9" fillId="0" borderId="22" xfId="0" applyFont="1" applyBorder="1" applyAlignment="1">
      <alignment horizontal="center"/>
    </xf>
    <xf numFmtId="0" fontId="9" fillId="0" borderId="30" xfId="0" applyFont="1" applyBorder="1"/>
    <xf numFmtId="0" fontId="9" fillId="0" borderId="32" xfId="0" applyFont="1" applyBorder="1"/>
    <xf numFmtId="0" fontId="9" fillId="0" borderId="31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29" xfId="0" applyFont="1" applyBorder="1" applyAlignment="1">
      <alignment wrapText="1"/>
    </xf>
    <xf numFmtId="0" fontId="9" fillId="0" borderId="28" xfId="0" applyFont="1" applyBorder="1" applyAlignment="1">
      <alignment horizontal="center"/>
    </xf>
    <xf numFmtId="0" fontId="13" fillId="0" borderId="35" xfId="0" quotePrefix="1" applyFont="1" applyBorder="1"/>
    <xf numFmtId="0" fontId="14" fillId="0" borderId="29" xfId="0" applyFont="1" applyBorder="1" applyAlignment="1">
      <alignment wrapText="1"/>
    </xf>
    <xf numFmtId="0" fontId="13" fillId="0" borderId="30" xfId="0" applyFont="1" applyBorder="1"/>
    <xf numFmtId="0" fontId="15" fillId="0" borderId="30" xfId="0" applyFont="1" applyBorder="1"/>
    <xf numFmtId="0" fontId="15" fillId="0" borderId="32" xfId="0" applyFont="1" applyBorder="1"/>
    <xf numFmtId="0" fontId="15" fillId="0" borderId="31" xfId="0" applyFont="1" applyBorder="1"/>
    <xf numFmtId="0" fontId="15" fillId="0" borderId="28" xfId="0" applyFont="1" applyBorder="1"/>
    <xf numFmtId="0" fontId="15" fillId="0" borderId="29" xfId="0" applyFont="1" applyBorder="1"/>
    <xf numFmtId="0" fontId="14" fillId="0" borderId="29" xfId="0" applyFont="1" applyBorder="1"/>
    <xf numFmtId="0" fontId="15" fillId="0" borderId="30" xfId="0" applyFont="1" applyFill="1" applyBorder="1"/>
    <xf numFmtId="0" fontId="15" fillId="0" borderId="32" xfId="0" applyFont="1" applyFill="1" applyBorder="1"/>
    <xf numFmtId="0" fontId="15" fillId="0" borderId="31" xfId="0" applyFont="1" applyFill="1" applyBorder="1"/>
    <xf numFmtId="0" fontId="15" fillId="0" borderId="28" xfId="0" applyFont="1" applyFill="1" applyBorder="1"/>
    <xf numFmtId="0" fontId="15" fillId="0" borderId="29" xfId="0" applyFont="1" applyFill="1" applyBorder="1"/>
    <xf numFmtId="0" fontId="9" fillId="0" borderId="29" xfId="0" applyFont="1" applyFill="1" applyBorder="1"/>
    <xf numFmtId="0" fontId="9" fillId="0" borderId="24" xfId="0" applyFont="1" applyBorder="1"/>
    <xf numFmtId="0" fontId="9" fillId="0" borderId="28" xfId="0" applyFont="1" applyBorder="1" applyAlignment="1">
      <alignment horizontal="center" vertical="center"/>
    </xf>
    <xf numFmtId="0" fontId="13" fillId="0" borderId="44" xfId="0" applyFont="1" applyBorder="1"/>
    <xf numFmtId="0" fontId="9" fillId="0" borderId="26" xfId="0" applyFont="1" applyBorder="1"/>
    <xf numFmtId="0" fontId="9" fillId="0" borderId="25" xfId="0" applyFont="1" applyBorder="1"/>
    <xf numFmtId="0" fontId="9" fillId="0" borderId="22" xfId="0" applyFont="1" applyBorder="1"/>
    <xf numFmtId="0" fontId="9" fillId="0" borderId="23" xfId="0" applyFont="1" applyBorder="1"/>
    <xf numFmtId="0" fontId="12" fillId="0" borderId="0" xfId="0" applyFont="1"/>
    <xf numFmtId="0" fontId="12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0" fillId="8" borderId="0" xfId="0" applyFill="1"/>
    <xf numFmtId="0" fontId="1" fillId="0" borderId="46" xfId="0" applyFont="1" applyBorder="1"/>
    <xf numFmtId="0" fontId="0" fillId="0" borderId="24" xfId="0" applyBorder="1" applyAlignment="1">
      <alignment horizontal="right"/>
    </xf>
    <xf numFmtId="0" fontId="0" fillId="0" borderId="22" xfId="0" applyBorder="1"/>
    <xf numFmtId="0" fontId="0" fillId="0" borderId="24" xfId="0" applyBorder="1"/>
    <xf numFmtId="0" fontId="0" fillId="0" borderId="27" xfId="0" applyBorder="1"/>
    <xf numFmtId="0" fontId="0" fillId="0" borderId="28" xfId="0" applyBorder="1"/>
    <xf numFmtId="0" fontId="9" fillId="0" borderId="45" xfId="0" applyFont="1" applyBorder="1"/>
    <xf numFmtId="0" fontId="13" fillId="0" borderId="40" xfId="0" quotePrefix="1" applyFont="1" applyBorder="1" applyAlignment="1">
      <alignment horizontal="right"/>
    </xf>
    <xf numFmtId="0" fontId="12" fillId="0" borderId="40" xfId="0" applyFont="1" applyBorder="1"/>
    <xf numFmtId="0" fontId="0" fillId="11" borderId="0" xfId="0" applyFill="1"/>
    <xf numFmtId="0" fontId="13" fillId="12" borderId="35" xfId="0" applyFont="1" applyFill="1" applyBorder="1"/>
    <xf numFmtId="0" fontId="9" fillId="12" borderId="27" xfId="0" applyFont="1" applyFill="1" applyBorder="1"/>
    <xf numFmtId="0" fontId="9" fillId="12" borderId="30" xfId="0" applyFont="1" applyFill="1" applyBorder="1"/>
    <xf numFmtId="0" fontId="9" fillId="12" borderId="32" xfId="0" applyFont="1" applyFill="1" applyBorder="1"/>
    <xf numFmtId="0" fontId="9" fillId="12" borderId="31" xfId="0" applyFont="1" applyFill="1" applyBorder="1"/>
    <xf numFmtId="0" fontId="9" fillId="12" borderId="28" xfId="0" applyFont="1" applyFill="1" applyBorder="1"/>
    <xf numFmtId="0" fontId="9" fillId="12" borderId="29" xfId="0" applyFont="1" applyFill="1" applyBorder="1"/>
    <xf numFmtId="0" fontId="9" fillId="12" borderId="24" xfId="0" applyFont="1" applyFill="1" applyBorder="1"/>
    <xf numFmtId="0" fontId="14" fillId="12" borderId="29" xfId="0" applyFont="1" applyFill="1" applyBorder="1"/>
    <xf numFmtId="0" fontId="9" fillId="12" borderId="22" xfId="0" applyFont="1" applyFill="1" applyBorder="1"/>
    <xf numFmtId="0" fontId="18" fillId="13" borderId="0" xfId="0" applyFont="1" applyFill="1"/>
    <xf numFmtId="0" fontId="19" fillId="12" borderId="35" xfId="0" applyFont="1" applyFill="1" applyBorder="1"/>
    <xf numFmtId="0" fontId="15" fillId="12" borderId="27" xfId="0" applyFont="1" applyFill="1" applyBorder="1"/>
    <xf numFmtId="0" fontId="15" fillId="12" borderId="30" xfId="0" applyFont="1" applyFill="1" applyBorder="1"/>
    <xf numFmtId="0" fontId="15" fillId="12" borderId="32" xfId="0" applyFont="1" applyFill="1" applyBorder="1"/>
    <xf numFmtId="0" fontId="15" fillId="12" borderId="31" xfId="0" applyFont="1" applyFill="1" applyBorder="1"/>
    <xf numFmtId="0" fontId="15" fillId="12" borderId="28" xfId="0" applyFont="1" applyFill="1" applyBorder="1"/>
    <xf numFmtId="0" fontId="15" fillId="12" borderId="29" xfId="0" applyFont="1" applyFill="1" applyBorder="1"/>
    <xf numFmtId="0" fontId="15" fillId="12" borderId="24" xfId="0" applyFont="1" applyFill="1" applyBorder="1"/>
    <xf numFmtId="0" fontId="14" fillId="12" borderId="29" xfId="0" applyFont="1" applyFill="1" applyBorder="1" applyAlignment="1">
      <alignment wrapText="1"/>
    </xf>
    <xf numFmtId="0" fontId="15" fillId="12" borderId="22" xfId="0" applyFont="1" applyFill="1" applyBorder="1"/>
    <xf numFmtId="0" fontId="0" fillId="14" borderId="0" xfId="0" applyFill="1"/>
    <xf numFmtId="0" fontId="13" fillId="12" borderId="30" xfId="0" applyFont="1" applyFill="1" applyBorder="1"/>
    <xf numFmtId="0" fontId="9" fillId="12" borderId="29" xfId="0" applyFont="1" applyFill="1" applyBorder="1" applyAlignment="1">
      <alignment wrapText="1"/>
    </xf>
    <xf numFmtId="0" fontId="9" fillId="0" borderId="16" xfId="0" quotePrefix="1" applyFont="1" applyBorder="1"/>
    <xf numFmtId="0" fontId="12" fillId="0" borderId="30" xfId="0" applyFont="1" applyBorder="1"/>
    <xf numFmtId="0" fontId="12" fillId="0" borderId="16" xfId="0" applyFont="1" applyBorder="1"/>
    <xf numFmtId="0" fontId="9" fillId="0" borderId="47" xfId="0" applyFont="1" applyBorder="1"/>
    <xf numFmtId="0" fontId="4" fillId="6" borderId="0" xfId="0" applyFont="1" applyFill="1"/>
    <xf numFmtId="0" fontId="3" fillId="6" borderId="0" xfId="0" applyFont="1" applyFill="1"/>
    <xf numFmtId="0" fontId="0" fillId="6" borderId="0" xfId="0" applyFill="1"/>
    <xf numFmtId="0" fontId="20" fillId="6" borderId="29" xfId="0" applyFont="1" applyFill="1" applyBorder="1"/>
    <xf numFmtId="0" fontId="20" fillId="6" borderId="29" xfId="0" applyFont="1" applyFill="1" applyBorder="1" applyAlignment="1">
      <alignment wrapText="1"/>
    </xf>
    <xf numFmtId="0" fontId="12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10" borderId="10" xfId="0" applyFont="1" applyFill="1" applyBorder="1" applyAlignment="1">
      <alignment horizontal="center"/>
    </xf>
    <xf numFmtId="0" fontId="0" fillId="10" borderId="11" xfId="0" applyFill="1" applyBorder="1" applyAlignment="1"/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2" fillId="9" borderId="4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12" fillId="0" borderId="3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12" fillId="0" borderId="7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distributed"/>
    </xf>
    <xf numFmtId="0" fontId="0" fillId="0" borderId="2" xfId="0" applyBorder="1" applyAlignment="1">
      <alignment horizontal="left" vertical="distributed"/>
    </xf>
    <xf numFmtId="0" fontId="0" fillId="0" borderId="8" xfId="0" applyBorder="1" applyAlignment="1">
      <alignment horizontal="left" vertical="distributed"/>
    </xf>
    <xf numFmtId="0" fontId="0" fillId="0" borderId="0" xfId="0" applyBorder="1" applyAlignment="1">
      <alignment horizontal="left" vertical="distributed"/>
    </xf>
    <xf numFmtId="0" fontId="0" fillId="0" borderId="14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1" fillId="0" borderId="3" xfId="0" applyFont="1" applyBorder="1" applyAlignment="1">
      <alignment horizontal="center" vertical="distributed"/>
    </xf>
    <xf numFmtId="0" fontId="0" fillId="0" borderId="9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0" borderId="3" xfId="0" applyFont="1" applyBorder="1" applyAlignment="1">
      <alignment vertical="distributed"/>
    </xf>
    <xf numFmtId="0" fontId="0" fillId="0" borderId="9" xfId="0" applyBorder="1" applyAlignment="1">
      <alignment vertical="distributed"/>
    </xf>
    <xf numFmtId="0" fontId="0" fillId="0" borderId="16" xfId="0" applyBorder="1" applyAlignment="1">
      <alignment vertical="distributed"/>
    </xf>
    <xf numFmtId="0" fontId="1" fillId="0" borderId="3" xfId="0" applyFont="1" applyBorder="1" applyAlignment="1">
      <alignment vertical="center"/>
    </xf>
    <xf numFmtId="0" fontId="1" fillId="4" borderId="10" xfId="0" applyFont="1" applyFill="1" applyBorder="1" applyAlignment="1">
      <alignment horizontal="center"/>
    </xf>
    <xf numFmtId="0" fontId="0" fillId="4" borderId="11" xfId="0" applyFill="1" applyBorder="1" applyAlignment="1"/>
    <xf numFmtId="0" fontId="1" fillId="5" borderId="1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FRos/Documents/PROGRAMY%20STUDI&#211;W/od%202016-17/Kopia%20Filologia%20rosyjska%20z%20ling%20stosowana%20-%20now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"/>
      <sheetName val="II rok"/>
      <sheetName val="III rok "/>
    </sheetNames>
    <sheetDataSet>
      <sheetData sheetId="0"/>
      <sheetData sheetId="1">
        <row r="27">
          <cell r="C27">
            <v>795</v>
          </cell>
        </row>
      </sheetData>
      <sheetData sheetId="2">
        <row r="22">
          <cell r="C22">
            <v>705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view="pageBreakPreview" zoomScaleNormal="80" zoomScaleSheetLayoutView="100" workbookViewId="0">
      <selection activeCell="A30" sqref="A30"/>
    </sheetView>
  </sheetViews>
  <sheetFormatPr defaultRowHeight="14.25"/>
  <cols>
    <col min="1" max="1" width="3.875" customWidth="1"/>
    <col min="2" max="2" width="35.625" customWidth="1"/>
    <col min="3" max="3" width="10.25" customWidth="1"/>
    <col min="4" max="4" width="8.25" customWidth="1"/>
    <col min="9" max="9" width="8.625" bestFit="1" customWidth="1"/>
    <col min="10" max="10" width="14.25" customWidth="1"/>
    <col min="11" max="11" width="7.75" customWidth="1"/>
    <col min="12" max="12" width="17.5" customWidth="1"/>
  </cols>
  <sheetData>
    <row r="1" spans="1:19">
      <c r="A1" t="s">
        <v>59</v>
      </c>
    </row>
    <row r="2" spans="1:19">
      <c r="A2" t="s">
        <v>104</v>
      </c>
    </row>
    <row r="3" spans="1:19">
      <c r="A3" t="s">
        <v>37</v>
      </c>
    </row>
    <row r="4" spans="1:19">
      <c r="A4" s="108" t="s">
        <v>48</v>
      </c>
      <c r="B4" s="108"/>
      <c r="C4" s="108"/>
    </row>
    <row r="5" spans="1:19">
      <c r="A5" s="1"/>
      <c r="B5" s="1"/>
    </row>
    <row r="6" spans="1:19" ht="15">
      <c r="A6" s="107" t="s">
        <v>93</v>
      </c>
      <c r="B6" s="49"/>
      <c r="C6" s="49"/>
      <c r="D6" s="49"/>
      <c r="E6" s="49"/>
      <c r="F6" s="49"/>
      <c r="G6" s="49"/>
    </row>
    <row r="7" spans="1:19" ht="15">
      <c r="A7" s="106"/>
      <c r="B7" s="49"/>
      <c r="C7" s="49"/>
      <c r="D7" s="49"/>
      <c r="E7" s="49"/>
      <c r="F7" s="49"/>
      <c r="G7" s="49"/>
    </row>
    <row r="8" spans="1:19" ht="15" thickBot="1">
      <c r="C8" s="49"/>
      <c r="D8" s="49"/>
      <c r="E8" s="49"/>
      <c r="F8" s="49"/>
      <c r="G8" s="49"/>
    </row>
    <row r="9" spans="1:19" ht="15" customHeight="1">
      <c r="A9" s="159" t="s">
        <v>0</v>
      </c>
      <c r="B9" s="160"/>
      <c r="C9" s="152" t="s">
        <v>1</v>
      </c>
      <c r="D9" s="165" t="s">
        <v>2</v>
      </c>
      <c r="E9" s="166"/>
      <c r="F9" s="166"/>
      <c r="G9" s="167"/>
      <c r="H9" s="167"/>
      <c r="I9" s="168"/>
      <c r="J9" s="152" t="s">
        <v>3</v>
      </c>
      <c r="K9" s="169" t="s">
        <v>4</v>
      </c>
      <c r="L9" s="152" t="s">
        <v>47</v>
      </c>
      <c r="M9" s="101"/>
      <c r="N9" s="101"/>
      <c r="O9" s="101"/>
      <c r="P9" s="101"/>
      <c r="Q9" s="101"/>
      <c r="R9" s="101"/>
      <c r="S9" s="101"/>
    </row>
    <row r="10" spans="1:19" ht="15">
      <c r="A10" s="161"/>
      <c r="B10" s="162"/>
      <c r="C10" s="153"/>
      <c r="D10" s="155" t="s">
        <v>5</v>
      </c>
      <c r="E10" s="156"/>
      <c r="F10" s="156"/>
      <c r="G10" s="155" t="s">
        <v>6</v>
      </c>
      <c r="H10" s="157"/>
      <c r="I10" s="158"/>
      <c r="J10" s="153"/>
      <c r="K10" s="170"/>
      <c r="L10" s="153"/>
      <c r="M10" s="101"/>
      <c r="N10" s="101"/>
      <c r="O10" s="101"/>
      <c r="P10" s="101"/>
      <c r="Q10" s="101"/>
      <c r="R10" s="101"/>
      <c r="S10" s="101"/>
    </row>
    <row r="11" spans="1:19" ht="15.75" thickBot="1">
      <c r="A11" s="163"/>
      <c r="B11" s="164"/>
      <c r="C11" s="154"/>
      <c r="D11" s="104" t="s">
        <v>7</v>
      </c>
      <c r="E11" s="103" t="s">
        <v>8</v>
      </c>
      <c r="F11" s="105" t="s">
        <v>9</v>
      </c>
      <c r="G11" s="104" t="s">
        <v>7</v>
      </c>
      <c r="H11" s="103" t="s">
        <v>8</v>
      </c>
      <c r="I11" s="102" t="s">
        <v>9</v>
      </c>
      <c r="J11" s="154"/>
      <c r="K11" s="171"/>
      <c r="L11" s="154"/>
      <c r="M11" s="101"/>
      <c r="N11" s="101"/>
      <c r="O11" s="101"/>
      <c r="P11" s="101"/>
      <c r="Q11" s="101"/>
      <c r="R11" s="101"/>
      <c r="S11" s="101"/>
    </row>
    <row r="12" spans="1:19" ht="15">
      <c r="A12" s="71" t="s">
        <v>10</v>
      </c>
      <c r="B12" s="100" t="s">
        <v>23</v>
      </c>
      <c r="C12" s="94">
        <f>SUM(D12:E12,G12:H12)</f>
        <v>45</v>
      </c>
      <c r="D12" s="99">
        <v>15</v>
      </c>
      <c r="E12" s="98">
        <v>15</v>
      </c>
      <c r="F12" s="100">
        <v>2</v>
      </c>
      <c r="G12" s="99"/>
      <c r="H12" s="98">
        <v>15</v>
      </c>
      <c r="I12" s="97">
        <v>1</v>
      </c>
      <c r="J12" s="94" t="s">
        <v>83</v>
      </c>
      <c r="K12" s="65">
        <f>SUM(F12+I12)</f>
        <v>3</v>
      </c>
      <c r="L12" s="96" t="s">
        <v>43</v>
      </c>
    </row>
    <row r="13" spans="1:19" ht="15">
      <c r="A13" s="78" t="s">
        <v>11</v>
      </c>
      <c r="B13" s="76" t="s">
        <v>24</v>
      </c>
      <c r="C13" s="94">
        <f t="shared" ref="C13:C27" si="0">SUM(D13:E13,G13:H13)</f>
        <v>30</v>
      </c>
      <c r="D13" s="75"/>
      <c r="E13" s="74">
        <v>30</v>
      </c>
      <c r="F13" s="76">
        <v>1</v>
      </c>
      <c r="G13" s="75"/>
      <c r="H13" s="74"/>
      <c r="I13" s="73"/>
      <c r="J13" s="72" t="s">
        <v>35</v>
      </c>
      <c r="K13" s="65">
        <f t="shared" ref="K13:K27" si="1">SUM(F13+I13)</f>
        <v>1</v>
      </c>
      <c r="L13" s="81" t="s">
        <v>54</v>
      </c>
    </row>
    <row r="14" spans="1:19" ht="15">
      <c r="A14" s="71" t="s">
        <v>12</v>
      </c>
      <c r="B14" s="76" t="s">
        <v>25</v>
      </c>
      <c r="C14" s="94">
        <f t="shared" si="0"/>
        <v>45</v>
      </c>
      <c r="D14" s="75">
        <v>30</v>
      </c>
      <c r="E14" s="74"/>
      <c r="F14" s="76">
        <v>1</v>
      </c>
      <c r="G14" s="75"/>
      <c r="H14" s="74">
        <v>15</v>
      </c>
      <c r="I14" s="73">
        <v>1</v>
      </c>
      <c r="J14" s="72" t="s">
        <v>35</v>
      </c>
      <c r="K14" s="65">
        <f t="shared" si="1"/>
        <v>2</v>
      </c>
      <c r="L14" s="81" t="s">
        <v>105</v>
      </c>
    </row>
    <row r="15" spans="1:19" ht="14.25" customHeight="1">
      <c r="A15" s="78" t="s">
        <v>13</v>
      </c>
      <c r="B15" s="77" t="s">
        <v>26</v>
      </c>
      <c r="C15" s="94">
        <f t="shared" si="0"/>
        <v>45</v>
      </c>
      <c r="D15" s="85"/>
      <c r="E15" s="84">
        <v>15</v>
      </c>
      <c r="F15" s="86">
        <v>1</v>
      </c>
      <c r="G15" s="85">
        <v>15</v>
      </c>
      <c r="H15" s="84">
        <v>15</v>
      </c>
      <c r="I15" s="83">
        <v>2</v>
      </c>
      <c r="J15" s="82" t="s">
        <v>34</v>
      </c>
      <c r="K15" s="65">
        <f t="shared" si="1"/>
        <v>3</v>
      </c>
      <c r="L15" s="81" t="s">
        <v>68</v>
      </c>
    </row>
    <row r="16" spans="1:19" ht="15">
      <c r="A16" s="71" t="s">
        <v>14</v>
      </c>
      <c r="B16" s="76" t="s">
        <v>27</v>
      </c>
      <c r="C16" s="94">
        <f t="shared" si="0"/>
        <v>15</v>
      </c>
      <c r="D16" s="85"/>
      <c r="E16" s="84"/>
      <c r="F16" s="86"/>
      <c r="G16" s="85"/>
      <c r="H16" s="84">
        <v>15</v>
      </c>
      <c r="I16" s="83">
        <v>1</v>
      </c>
      <c r="J16" s="82" t="s">
        <v>35</v>
      </c>
      <c r="K16" s="65">
        <f t="shared" si="1"/>
        <v>1</v>
      </c>
      <c r="L16" s="81" t="s">
        <v>106</v>
      </c>
    </row>
    <row r="17" spans="1:14" ht="15">
      <c r="A17" s="95" t="s">
        <v>84</v>
      </c>
      <c r="B17" s="76" t="s">
        <v>85</v>
      </c>
      <c r="C17" s="94">
        <f t="shared" si="0"/>
        <v>15</v>
      </c>
      <c r="D17" s="75"/>
      <c r="E17" s="74">
        <v>15</v>
      </c>
      <c r="F17" s="76">
        <v>1</v>
      </c>
      <c r="G17" s="75"/>
      <c r="H17" s="74"/>
      <c r="I17" s="73"/>
      <c r="J17" s="72" t="s">
        <v>35</v>
      </c>
      <c r="K17" s="65">
        <f>SUM(F17,I17)</f>
        <v>1</v>
      </c>
      <c r="L17" s="81" t="s">
        <v>86</v>
      </c>
    </row>
    <row r="18" spans="1:14" ht="15">
      <c r="A18" s="78" t="s">
        <v>87</v>
      </c>
      <c r="B18" s="76" t="s">
        <v>28</v>
      </c>
      <c r="C18" s="94">
        <f t="shared" si="0"/>
        <v>240</v>
      </c>
      <c r="D18" s="85"/>
      <c r="E18" s="84">
        <v>120</v>
      </c>
      <c r="F18" s="86">
        <v>6</v>
      </c>
      <c r="G18" s="85"/>
      <c r="H18" s="84">
        <v>120</v>
      </c>
      <c r="I18" s="83">
        <v>7</v>
      </c>
      <c r="J18" s="82" t="s">
        <v>34</v>
      </c>
      <c r="K18" s="65">
        <f t="shared" si="1"/>
        <v>13</v>
      </c>
      <c r="L18" s="81" t="s">
        <v>107</v>
      </c>
    </row>
    <row r="19" spans="1:14" ht="15">
      <c r="A19" s="71" t="s">
        <v>88</v>
      </c>
      <c r="B19" s="93" t="s">
        <v>29</v>
      </c>
      <c r="C19" s="94">
        <f t="shared" si="0"/>
        <v>30</v>
      </c>
      <c r="D19" s="91">
        <v>15</v>
      </c>
      <c r="E19" s="90"/>
      <c r="F19" s="92">
        <v>1</v>
      </c>
      <c r="G19" s="91">
        <v>15</v>
      </c>
      <c r="H19" s="90"/>
      <c r="I19" s="89">
        <v>1</v>
      </c>
      <c r="J19" s="88" t="s">
        <v>35</v>
      </c>
      <c r="K19" s="65">
        <f t="shared" si="1"/>
        <v>2</v>
      </c>
      <c r="L19" s="81" t="s">
        <v>69</v>
      </c>
    </row>
    <row r="20" spans="1:14" ht="15">
      <c r="A20" s="78" t="s">
        <v>89</v>
      </c>
      <c r="B20" s="77" t="s">
        <v>30</v>
      </c>
      <c r="C20" s="94">
        <f t="shared" si="0"/>
        <v>30</v>
      </c>
      <c r="D20" s="85">
        <v>30</v>
      </c>
      <c r="E20" s="84"/>
      <c r="F20" s="86">
        <v>2</v>
      </c>
      <c r="G20" s="85"/>
      <c r="H20" s="84"/>
      <c r="I20" s="83"/>
      <c r="J20" s="82" t="s">
        <v>35</v>
      </c>
      <c r="K20" s="65">
        <f t="shared" si="1"/>
        <v>2</v>
      </c>
      <c r="L20" s="81" t="s">
        <v>108</v>
      </c>
    </row>
    <row r="21" spans="1:14" ht="15">
      <c r="A21" s="78" t="s">
        <v>49</v>
      </c>
      <c r="B21" s="87" t="s">
        <v>31</v>
      </c>
      <c r="C21" s="94">
        <f t="shared" si="0"/>
        <v>240</v>
      </c>
      <c r="D21" s="85"/>
      <c r="E21" s="84">
        <v>120</v>
      </c>
      <c r="F21" s="86">
        <v>6</v>
      </c>
      <c r="G21" s="85"/>
      <c r="H21" s="84">
        <v>120</v>
      </c>
      <c r="I21" s="83">
        <v>9</v>
      </c>
      <c r="J21" s="82" t="s">
        <v>34</v>
      </c>
      <c r="K21" s="65">
        <f t="shared" si="1"/>
        <v>15</v>
      </c>
      <c r="L21" s="81" t="s">
        <v>70</v>
      </c>
    </row>
    <row r="22" spans="1:14" ht="15">
      <c r="A22" s="78" t="s">
        <v>50</v>
      </c>
      <c r="B22" s="87" t="s">
        <v>92</v>
      </c>
      <c r="C22" s="94">
        <f t="shared" si="0"/>
        <v>30</v>
      </c>
      <c r="D22" s="85"/>
      <c r="E22" s="84">
        <v>30</v>
      </c>
      <c r="F22" s="86">
        <v>2</v>
      </c>
      <c r="G22" s="85"/>
      <c r="H22" s="84"/>
      <c r="I22" s="83"/>
      <c r="J22" s="82" t="s">
        <v>35</v>
      </c>
      <c r="K22" s="65">
        <v>2</v>
      </c>
      <c r="L22" s="81"/>
    </row>
    <row r="23" spans="1:14" ht="15">
      <c r="A23" s="78" t="s">
        <v>60</v>
      </c>
      <c r="B23" s="87" t="s">
        <v>109</v>
      </c>
      <c r="C23" s="94">
        <f t="shared" si="0"/>
        <v>60</v>
      </c>
      <c r="D23" s="85"/>
      <c r="E23" s="84">
        <v>30</v>
      </c>
      <c r="F23" s="86">
        <v>2</v>
      </c>
      <c r="G23" s="85"/>
      <c r="H23" s="84">
        <v>30</v>
      </c>
      <c r="I23" s="83">
        <v>2</v>
      </c>
      <c r="J23" s="82" t="s">
        <v>34</v>
      </c>
      <c r="K23" s="65">
        <f t="shared" si="1"/>
        <v>4</v>
      </c>
      <c r="L23" s="81" t="s">
        <v>55</v>
      </c>
    </row>
    <row r="24" spans="1:14" ht="15">
      <c r="A24" s="78">
        <v>13</v>
      </c>
      <c r="B24" s="80" t="s">
        <v>91</v>
      </c>
      <c r="C24" s="94">
        <f t="shared" si="0"/>
        <v>30</v>
      </c>
      <c r="D24" s="75">
        <v>30</v>
      </c>
      <c r="E24" s="74"/>
      <c r="F24" s="76">
        <v>2</v>
      </c>
      <c r="G24" s="75"/>
      <c r="H24" s="74"/>
      <c r="I24" s="73"/>
      <c r="J24" s="72" t="s">
        <v>34</v>
      </c>
      <c r="K24" s="65">
        <v>3</v>
      </c>
      <c r="L24" s="79"/>
    </row>
    <row r="25" spans="1:14" ht="15">
      <c r="A25" s="78">
        <v>14</v>
      </c>
      <c r="B25" s="80" t="s">
        <v>90</v>
      </c>
      <c r="C25" s="94">
        <f t="shared" si="0"/>
        <v>30</v>
      </c>
      <c r="D25" s="75"/>
      <c r="E25" s="74"/>
      <c r="F25" s="76"/>
      <c r="G25" s="75"/>
      <c r="H25" s="74">
        <v>30</v>
      </c>
      <c r="I25" s="73">
        <v>3</v>
      </c>
      <c r="J25" s="72" t="s">
        <v>35</v>
      </c>
      <c r="K25" s="65">
        <v>3</v>
      </c>
      <c r="L25" s="79"/>
    </row>
    <row r="26" spans="1:14" ht="15">
      <c r="A26" s="78">
        <v>15</v>
      </c>
      <c r="B26" s="77" t="s">
        <v>32</v>
      </c>
      <c r="C26" s="94">
        <f t="shared" si="0"/>
        <v>30</v>
      </c>
      <c r="D26" s="75"/>
      <c r="E26" s="74">
        <v>30</v>
      </c>
      <c r="F26" s="76">
        <v>2</v>
      </c>
      <c r="G26" s="75"/>
      <c r="H26" s="74"/>
      <c r="I26" s="73"/>
      <c r="J26" s="72" t="s">
        <v>35</v>
      </c>
      <c r="K26" s="65">
        <f t="shared" si="1"/>
        <v>2</v>
      </c>
      <c r="L26" s="144" t="s">
        <v>44</v>
      </c>
    </row>
    <row r="27" spans="1:14" ht="15.75" thickBot="1">
      <c r="A27" s="71">
        <v>16</v>
      </c>
      <c r="B27" s="52" t="s">
        <v>33</v>
      </c>
      <c r="C27" s="115">
        <f t="shared" si="0"/>
        <v>60</v>
      </c>
      <c r="D27" s="69"/>
      <c r="E27" s="68">
        <v>30</v>
      </c>
      <c r="F27" s="70">
        <v>1</v>
      </c>
      <c r="G27" s="69"/>
      <c r="H27" s="68">
        <v>30</v>
      </c>
      <c r="I27" s="67">
        <v>1</v>
      </c>
      <c r="J27" s="66" t="s">
        <v>35</v>
      </c>
      <c r="K27" s="65">
        <f t="shared" si="1"/>
        <v>2</v>
      </c>
      <c r="L27" s="143" t="s">
        <v>20</v>
      </c>
    </row>
    <row r="28" spans="1:14" ht="15.75" thickBot="1">
      <c r="A28" s="64"/>
      <c r="B28" s="63" t="s">
        <v>19</v>
      </c>
      <c r="C28" s="145">
        <f t="shared" ref="C28:I28" si="2">SUM(C12:C27)</f>
        <v>975</v>
      </c>
      <c r="D28" s="61">
        <f t="shared" si="2"/>
        <v>120</v>
      </c>
      <c r="E28" s="60">
        <f t="shared" si="2"/>
        <v>435</v>
      </c>
      <c r="F28" s="62">
        <f t="shared" si="2"/>
        <v>30</v>
      </c>
      <c r="G28" s="61">
        <f t="shared" si="2"/>
        <v>30</v>
      </c>
      <c r="H28" s="60">
        <f t="shared" si="2"/>
        <v>390</v>
      </c>
      <c r="I28" s="59">
        <f t="shared" si="2"/>
        <v>28</v>
      </c>
      <c r="J28" s="58" t="s">
        <v>20</v>
      </c>
      <c r="K28" s="57">
        <f>SUM(K12:K27)</f>
        <v>59</v>
      </c>
      <c r="L28" s="56" t="s">
        <v>20</v>
      </c>
    </row>
    <row r="29" spans="1:14">
      <c r="B29" s="55"/>
      <c r="M29">
        <f>SUM(D29:E29,G29:H29)</f>
        <v>0</v>
      </c>
      <c r="N29">
        <f>C29-M29</f>
        <v>0</v>
      </c>
    </row>
    <row r="30" spans="1:14" ht="15.75">
      <c r="A30" s="54" t="s">
        <v>142</v>
      </c>
      <c r="K30" s="49"/>
      <c r="L30" s="49"/>
    </row>
    <row r="31" spans="1:14" ht="15.75">
      <c r="A31" s="54" t="s">
        <v>74</v>
      </c>
      <c r="K31" s="49"/>
      <c r="L31" s="49"/>
    </row>
    <row r="32" spans="1:14" ht="15.75">
      <c r="A32" s="54"/>
      <c r="B32" t="s">
        <v>75</v>
      </c>
      <c r="K32" s="49"/>
      <c r="L32" s="49"/>
    </row>
    <row r="33" spans="1:12" ht="15">
      <c r="A33" s="53"/>
      <c r="B33" s="52"/>
      <c r="C33" s="52"/>
      <c r="D33" s="52"/>
      <c r="E33" s="52"/>
      <c r="F33" s="52"/>
      <c r="G33" s="52"/>
      <c r="H33" s="52"/>
      <c r="I33" s="52"/>
      <c r="J33" s="52"/>
      <c r="K33" s="49"/>
      <c r="L33" s="49"/>
    </row>
    <row r="34" spans="1:12" ht="15" hidden="1">
      <c r="B34" s="51" t="s">
        <v>76</v>
      </c>
      <c r="C34" s="50">
        <f>SUM(E34,G34,I34)</f>
        <v>2475</v>
      </c>
      <c r="D34" s="33" t="s">
        <v>77</v>
      </c>
      <c r="E34" s="47">
        <f>C28</f>
        <v>975</v>
      </c>
      <c r="F34" s="33" t="s">
        <v>78</v>
      </c>
      <c r="G34" s="47">
        <f>'[1]II rok'!C27</f>
        <v>795</v>
      </c>
      <c r="H34" s="33" t="s">
        <v>79</v>
      </c>
      <c r="I34" s="47">
        <f>'[1]III rok '!C22</f>
        <v>705</v>
      </c>
      <c r="K34" s="49"/>
      <c r="L34" s="49"/>
    </row>
    <row r="36" spans="1:12">
      <c r="B36" s="33"/>
    </row>
  </sheetData>
  <mergeCells count="8">
    <mergeCell ref="L9:L11"/>
    <mergeCell ref="D10:F10"/>
    <mergeCell ref="G10:I10"/>
    <mergeCell ref="A9:B11"/>
    <mergeCell ref="C9:C11"/>
    <mergeCell ref="D9:I9"/>
    <mergeCell ref="J9:J11"/>
    <mergeCell ref="K9:K11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view="pageBreakPreview" zoomScaleNormal="100" zoomScaleSheetLayoutView="100" workbookViewId="0">
      <selection activeCell="I15" sqref="I15"/>
    </sheetView>
  </sheetViews>
  <sheetFormatPr defaultRowHeight="14.25"/>
  <cols>
    <col min="1" max="1" width="3.875" customWidth="1"/>
    <col min="2" max="2" width="43.25" customWidth="1"/>
    <col min="3" max="3" width="10.25" customWidth="1"/>
    <col min="4" max="4" width="8.25" customWidth="1"/>
    <col min="9" max="9" width="8.625" bestFit="1" customWidth="1"/>
    <col min="10" max="10" width="13.75" customWidth="1"/>
    <col min="11" max="11" width="7.75" customWidth="1"/>
    <col min="12" max="12" width="16.625" customWidth="1"/>
  </cols>
  <sheetData>
    <row r="1" spans="1:19">
      <c r="A1" t="s">
        <v>59</v>
      </c>
    </row>
    <row r="2" spans="1:19">
      <c r="A2" t="str">
        <f>'I rok'!A2</f>
        <v xml:space="preserve">na rok akad. 2016/2017 </v>
      </c>
    </row>
    <row r="3" spans="1:19">
      <c r="A3" t="s">
        <v>37</v>
      </c>
    </row>
    <row r="4" spans="1:19">
      <c r="A4" s="108" t="s">
        <v>140</v>
      </c>
      <c r="B4" s="108"/>
      <c r="C4" s="108"/>
    </row>
    <row r="6" spans="1:19" ht="15">
      <c r="A6" s="107" t="s">
        <v>93</v>
      </c>
      <c r="B6" s="49"/>
      <c r="C6" s="49"/>
      <c r="D6" s="49"/>
      <c r="E6" s="49"/>
      <c r="F6" s="49"/>
      <c r="G6" s="49"/>
    </row>
    <row r="7" spans="1:19" ht="15" thickBot="1"/>
    <row r="8" spans="1:19" ht="15">
      <c r="A8" s="159" t="s">
        <v>0</v>
      </c>
      <c r="B8" s="160"/>
      <c r="C8" s="152" t="s">
        <v>1</v>
      </c>
      <c r="D8" s="165" t="s">
        <v>2</v>
      </c>
      <c r="E8" s="166"/>
      <c r="F8" s="166"/>
      <c r="G8" s="167"/>
      <c r="H8" s="167"/>
      <c r="I8" s="168"/>
      <c r="J8" s="169" t="s">
        <v>3</v>
      </c>
      <c r="K8" s="172" t="s">
        <v>4</v>
      </c>
      <c r="L8" s="152" t="s">
        <v>47</v>
      </c>
      <c r="M8" s="101"/>
      <c r="N8" s="101"/>
      <c r="O8" s="101"/>
      <c r="P8" s="101"/>
      <c r="Q8" s="101"/>
      <c r="R8" s="101"/>
      <c r="S8" s="101"/>
    </row>
    <row r="9" spans="1:19" ht="15">
      <c r="A9" s="161"/>
      <c r="B9" s="162"/>
      <c r="C9" s="153"/>
      <c r="D9" s="155" t="s">
        <v>139</v>
      </c>
      <c r="E9" s="156"/>
      <c r="F9" s="156"/>
      <c r="G9" s="155" t="s">
        <v>138</v>
      </c>
      <c r="H9" s="157"/>
      <c r="I9" s="158"/>
      <c r="J9" s="170"/>
      <c r="K9" s="173"/>
      <c r="L9" s="153"/>
      <c r="M9" s="101"/>
      <c r="N9" s="101"/>
      <c r="O9" s="101"/>
      <c r="P9" s="101"/>
      <c r="Q9" s="101"/>
      <c r="R9" s="101"/>
      <c r="S9" s="101"/>
    </row>
    <row r="10" spans="1:19" ht="15.75" thickBot="1">
      <c r="A10" s="163"/>
      <c r="B10" s="164"/>
      <c r="C10" s="154"/>
      <c r="D10" s="104" t="s">
        <v>7</v>
      </c>
      <c r="E10" s="103" t="s">
        <v>8</v>
      </c>
      <c r="F10" s="105" t="s">
        <v>9</v>
      </c>
      <c r="G10" s="104" t="s">
        <v>7</v>
      </c>
      <c r="H10" s="103" t="s">
        <v>8</v>
      </c>
      <c r="I10" s="102" t="s">
        <v>9</v>
      </c>
      <c r="J10" s="171"/>
      <c r="K10" s="174"/>
      <c r="L10" s="154"/>
      <c r="M10" s="101"/>
      <c r="N10" s="101"/>
      <c r="O10" s="101"/>
      <c r="P10" s="101"/>
      <c r="Q10" s="101"/>
      <c r="R10" s="101"/>
      <c r="S10" s="101"/>
    </row>
    <row r="11" spans="1:19" ht="15">
      <c r="A11" s="99" t="s">
        <v>10</v>
      </c>
      <c r="B11" s="100" t="s">
        <v>23</v>
      </c>
      <c r="C11" s="94">
        <f t="shared" ref="C11:C25" si="0">SUM(D11:E11,G11:H11)</f>
        <v>45</v>
      </c>
      <c r="D11" s="99">
        <v>15</v>
      </c>
      <c r="E11" s="98">
        <v>15</v>
      </c>
      <c r="F11" s="100">
        <v>2</v>
      </c>
      <c r="G11" s="99"/>
      <c r="H11" s="98">
        <v>15</v>
      </c>
      <c r="I11" s="97">
        <v>2</v>
      </c>
      <c r="J11" s="94" t="s">
        <v>34</v>
      </c>
      <c r="K11" s="65">
        <f t="shared" ref="K11:K16" si="1">SUM(F11,I11)</f>
        <v>4</v>
      </c>
      <c r="L11" s="96" t="s">
        <v>137</v>
      </c>
    </row>
    <row r="12" spans="1:19" ht="15">
      <c r="A12" s="75" t="s">
        <v>11</v>
      </c>
      <c r="B12" s="77" t="s">
        <v>136</v>
      </c>
      <c r="C12" s="94">
        <f t="shared" si="0"/>
        <v>30</v>
      </c>
      <c r="D12" s="75"/>
      <c r="E12" s="74"/>
      <c r="F12" s="76"/>
      <c r="G12" s="75"/>
      <c r="H12" s="74">
        <v>30</v>
      </c>
      <c r="I12" s="73">
        <v>2</v>
      </c>
      <c r="J12" s="72" t="s">
        <v>35</v>
      </c>
      <c r="K12" s="65">
        <f t="shared" si="1"/>
        <v>2</v>
      </c>
      <c r="L12" s="81" t="s">
        <v>135</v>
      </c>
    </row>
    <row r="13" spans="1:19" ht="15">
      <c r="A13" s="99" t="s">
        <v>12</v>
      </c>
      <c r="B13" s="77" t="s">
        <v>26</v>
      </c>
      <c r="C13" s="94">
        <f t="shared" si="0"/>
        <v>45</v>
      </c>
      <c r="D13" s="75">
        <v>15</v>
      </c>
      <c r="E13" s="74">
        <v>15</v>
      </c>
      <c r="F13" s="76">
        <v>2</v>
      </c>
      <c r="G13" s="75"/>
      <c r="H13" s="74">
        <v>15</v>
      </c>
      <c r="I13" s="73">
        <v>2</v>
      </c>
      <c r="J13" s="72" t="s">
        <v>34</v>
      </c>
      <c r="K13" s="65">
        <f t="shared" si="1"/>
        <v>4</v>
      </c>
      <c r="L13" s="81" t="s">
        <v>134</v>
      </c>
    </row>
    <row r="14" spans="1:19" ht="15">
      <c r="A14" s="75" t="s">
        <v>13</v>
      </c>
      <c r="B14" s="77" t="s">
        <v>28</v>
      </c>
      <c r="C14" s="94">
        <f t="shared" si="0"/>
        <v>210</v>
      </c>
      <c r="D14" s="75"/>
      <c r="E14" s="74">
        <v>120</v>
      </c>
      <c r="F14" s="76">
        <v>8</v>
      </c>
      <c r="G14" s="75"/>
      <c r="H14" s="74">
        <v>90</v>
      </c>
      <c r="I14" s="73">
        <v>8</v>
      </c>
      <c r="J14" s="72" t="s">
        <v>34</v>
      </c>
      <c r="K14" s="65">
        <f t="shared" si="1"/>
        <v>16</v>
      </c>
      <c r="L14" s="81" t="s">
        <v>133</v>
      </c>
    </row>
    <row r="15" spans="1:19" ht="15">
      <c r="A15" s="99" t="s">
        <v>14</v>
      </c>
      <c r="B15" s="76" t="s">
        <v>132</v>
      </c>
      <c r="C15" s="94">
        <f t="shared" si="0"/>
        <v>30</v>
      </c>
      <c r="D15" s="75"/>
      <c r="E15" s="74"/>
      <c r="F15" s="76"/>
      <c r="G15" s="75"/>
      <c r="H15" s="74">
        <v>30</v>
      </c>
      <c r="I15" s="73">
        <v>2</v>
      </c>
      <c r="J15" s="72" t="s">
        <v>35</v>
      </c>
      <c r="K15" s="65">
        <f t="shared" si="1"/>
        <v>2</v>
      </c>
      <c r="L15" s="81" t="s">
        <v>131</v>
      </c>
    </row>
    <row r="16" spans="1:19" ht="15">
      <c r="A16" s="99" t="s">
        <v>84</v>
      </c>
      <c r="B16" s="142" t="s">
        <v>130</v>
      </c>
      <c r="C16" s="94">
        <f t="shared" si="0"/>
        <v>15</v>
      </c>
      <c r="D16" s="75"/>
      <c r="E16" s="74">
        <v>15</v>
      </c>
      <c r="F16" s="76">
        <v>2</v>
      </c>
      <c r="G16" s="75"/>
      <c r="H16" s="74"/>
      <c r="I16" s="73"/>
      <c r="J16" s="72" t="s">
        <v>35</v>
      </c>
      <c r="K16" s="65">
        <f t="shared" si="1"/>
        <v>2</v>
      </c>
      <c r="L16" s="81" t="s">
        <v>129</v>
      </c>
    </row>
    <row r="17" spans="1:14" ht="15">
      <c r="A17" s="146" t="s">
        <v>87</v>
      </c>
      <c r="B17" s="83" t="s">
        <v>128</v>
      </c>
      <c r="C17" s="94">
        <f t="shared" si="0"/>
        <v>30</v>
      </c>
      <c r="D17" s="146"/>
      <c r="E17" s="74"/>
      <c r="F17" s="65"/>
      <c r="G17" s="146">
        <v>30</v>
      </c>
      <c r="H17" s="74"/>
      <c r="I17" s="65">
        <v>2</v>
      </c>
      <c r="J17" s="94" t="s">
        <v>35</v>
      </c>
      <c r="K17" s="94">
        <f>SUM(F17+I17)</f>
        <v>2</v>
      </c>
      <c r="L17" s="94" t="s">
        <v>127</v>
      </c>
    </row>
    <row r="18" spans="1:14" s="140" customFormat="1" ht="15">
      <c r="A18" s="75" t="s">
        <v>88</v>
      </c>
      <c r="B18" s="127" t="s">
        <v>31</v>
      </c>
      <c r="C18" s="126">
        <f t="shared" si="0"/>
        <v>180</v>
      </c>
      <c r="D18" s="124"/>
      <c r="E18" s="123">
        <v>90</v>
      </c>
      <c r="F18" s="125">
        <v>4</v>
      </c>
      <c r="G18" s="124"/>
      <c r="H18" s="123">
        <v>90</v>
      </c>
      <c r="I18" s="122">
        <v>6</v>
      </c>
      <c r="J18" s="121" t="s">
        <v>34</v>
      </c>
      <c r="K18" s="120">
        <f>SUM(F18,I18)</f>
        <v>10</v>
      </c>
      <c r="L18" s="141" t="s">
        <v>126</v>
      </c>
    </row>
    <row r="19" spans="1:14" s="140" customFormat="1" ht="15">
      <c r="A19" s="99" t="s">
        <v>89</v>
      </c>
      <c r="B19" s="127" t="s">
        <v>125</v>
      </c>
      <c r="C19" s="126">
        <f t="shared" si="0"/>
        <v>30</v>
      </c>
      <c r="D19" s="124"/>
      <c r="E19" s="123"/>
      <c r="F19" s="125"/>
      <c r="G19" s="124"/>
      <c r="H19" s="123">
        <v>30</v>
      </c>
      <c r="I19" s="122">
        <v>2</v>
      </c>
      <c r="J19" s="121" t="s">
        <v>35</v>
      </c>
      <c r="K19" s="120">
        <f>SUM(F19+I19)</f>
        <v>2</v>
      </c>
      <c r="L19" s="141" t="s">
        <v>124</v>
      </c>
    </row>
    <row r="20" spans="1:14" s="140" customFormat="1" ht="15">
      <c r="A20" s="99" t="s">
        <v>50</v>
      </c>
      <c r="B20" s="127" t="s">
        <v>123</v>
      </c>
      <c r="C20" s="126">
        <f t="shared" si="0"/>
        <v>30</v>
      </c>
      <c r="D20" s="124"/>
      <c r="E20" s="123">
        <v>30</v>
      </c>
      <c r="F20" s="125">
        <v>4</v>
      </c>
      <c r="G20" s="124"/>
      <c r="H20" s="123"/>
      <c r="I20" s="122"/>
      <c r="J20" s="121" t="s">
        <v>34</v>
      </c>
      <c r="K20" s="120">
        <f>SUM(F20+I20)</f>
        <v>4</v>
      </c>
      <c r="L20" s="119" t="s">
        <v>122</v>
      </c>
    </row>
    <row r="21" spans="1:14" s="129" customFormat="1" ht="15">
      <c r="A21" s="135" t="s">
        <v>60</v>
      </c>
      <c r="B21" s="127" t="s">
        <v>121</v>
      </c>
      <c r="C21" s="137">
        <f t="shared" si="0"/>
        <v>30</v>
      </c>
      <c r="D21" s="135">
        <v>30</v>
      </c>
      <c r="E21" s="134"/>
      <c r="F21" s="136">
        <v>2</v>
      </c>
      <c r="G21" s="135"/>
      <c r="H21" s="134"/>
      <c r="I21" s="133"/>
      <c r="J21" s="132" t="s">
        <v>35</v>
      </c>
      <c r="K21" s="131">
        <f>SUM(F21+I21)</f>
        <v>2</v>
      </c>
      <c r="L21" s="130" t="s">
        <v>120</v>
      </c>
    </row>
    <row r="22" spans="1:14" s="129" customFormat="1" ht="30.75" customHeight="1">
      <c r="A22" s="139" t="s">
        <v>119</v>
      </c>
      <c r="B22" s="138" t="s">
        <v>118</v>
      </c>
      <c r="C22" s="137">
        <f t="shared" si="0"/>
        <v>30</v>
      </c>
      <c r="D22" s="135"/>
      <c r="E22" s="134"/>
      <c r="F22" s="136"/>
      <c r="G22" s="135"/>
      <c r="H22" s="134">
        <v>30</v>
      </c>
      <c r="I22" s="133">
        <v>2</v>
      </c>
      <c r="J22" s="132" t="s">
        <v>35</v>
      </c>
      <c r="K22" s="131">
        <f>SUM(F22+I22)</f>
        <v>2</v>
      </c>
      <c r="L22" s="130" t="s">
        <v>117</v>
      </c>
    </row>
    <row r="23" spans="1:14" s="129" customFormat="1" ht="29.25" customHeight="1">
      <c r="A23" s="139"/>
      <c r="B23" s="138" t="s">
        <v>116</v>
      </c>
      <c r="C23" s="137">
        <f t="shared" si="0"/>
        <v>30</v>
      </c>
      <c r="D23" s="135"/>
      <c r="E23" s="134">
        <v>30</v>
      </c>
      <c r="F23" s="136">
        <v>2</v>
      </c>
      <c r="G23" s="135"/>
      <c r="H23" s="134"/>
      <c r="I23" s="133"/>
      <c r="J23" s="132"/>
      <c r="K23" s="131">
        <v>2</v>
      </c>
      <c r="L23" s="130" t="s">
        <v>141</v>
      </c>
    </row>
    <row r="24" spans="1:14" s="118" customFormat="1" ht="15">
      <c r="A24" s="124" t="s">
        <v>115</v>
      </c>
      <c r="B24" s="127" t="s">
        <v>114</v>
      </c>
      <c r="C24" s="126">
        <f t="shared" si="0"/>
        <v>30</v>
      </c>
      <c r="D24" s="124"/>
      <c r="E24" s="123">
        <v>30</v>
      </c>
      <c r="F24" s="125">
        <v>2</v>
      </c>
      <c r="G24" s="124"/>
      <c r="H24" s="123"/>
      <c r="I24" s="122"/>
      <c r="J24" s="121" t="s">
        <v>35</v>
      </c>
      <c r="K24" s="120">
        <f>SUM(F24+I24)</f>
        <v>2</v>
      </c>
      <c r="L24" s="119" t="s">
        <v>113</v>
      </c>
    </row>
    <row r="25" spans="1:14" s="118" customFormat="1" ht="15.75" thickBot="1">
      <c r="A25" s="128" t="s">
        <v>112</v>
      </c>
      <c r="B25" s="127" t="s">
        <v>111</v>
      </c>
      <c r="C25" s="126">
        <f t="shared" si="0"/>
        <v>30</v>
      </c>
      <c r="D25" s="124"/>
      <c r="E25" s="123"/>
      <c r="F25" s="125">
        <v>2</v>
      </c>
      <c r="G25" s="124"/>
      <c r="H25" s="123">
        <v>30</v>
      </c>
      <c r="I25" s="122">
        <v>2</v>
      </c>
      <c r="J25" s="121" t="s">
        <v>35</v>
      </c>
      <c r="K25" s="120">
        <f>SUM(F25+I25)</f>
        <v>4</v>
      </c>
      <c r="L25" s="119" t="s">
        <v>110</v>
      </c>
    </row>
    <row r="26" spans="1:14" ht="15.75" thickBot="1">
      <c r="A26" s="64"/>
      <c r="B26" s="63" t="s">
        <v>19</v>
      </c>
      <c r="C26" s="117">
        <f t="shared" ref="C26:I26" si="2">SUM(C11:C25)</f>
        <v>795</v>
      </c>
      <c r="D26" s="61">
        <f t="shared" si="2"/>
        <v>60</v>
      </c>
      <c r="E26" s="60">
        <f t="shared" si="2"/>
        <v>345</v>
      </c>
      <c r="F26" s="62">
        <f t="shared" si="2"/>
        <v>30</v>
      </c>
      <c r="G26" s="61">
        <f t="shared" si="2"/>
        <v>30</v>
      </c>
      <c r="H26" s="60">
        <f t="shared" si="2"/>
        <v>360</v>
      </c>
      <c r="I26" s="59">
        <f t="shared" si="2"/>
        <v>30</v>
      </c>
      <c r="J26" s="58" t="s">
        <v>20</v>
      </c>
      <c r="K26" s="57">
        <f>SUM(K11:K25)</f>
        <v>60</v>
      </c>
      <c r="L26" s="116" t="s">
        <v>20</v>
      </c>
      <c r="M26">
        <f>SUM(D26:E26,G26:H26)</f>
        <v>795</v>
      </c>
      <c r="N26">
        <f>C26-M26</f>
        <v>0</v>
      </c>
    </row>
  </sheetData>
  <mergeCells count="8">
    <mergeCell ref="L8:L10"/>
    <mergeCell ref="D9:F9"/>
    <mergeCell ref="G9:I9"/>
    <mergeCell ref="A8:B10"/>
    <mergeCell ref="C8:C10"/>
    <mergeCell ref="D8:I8"/>
    <mergeCell ref="J8:J10"/>
    <mergeCell ref="K8:K10"/>
  </mergeCells>
  <pageMargins left="0.7" right="0.7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view="pageBreakPreview" zoomScaleSheetLayoutView="100" workbookViewId="0">
      <selection activeCell="K27" sqref="K27"/>
    </sheetView>
  </sheetViews>
  <sheetFormatPr defaultRowHeight="14.25"/>
  <cols>
    <col min="1" max="1" width="3.875" customWidth="1"/>
    <col min="2" max="2" width="34.5" customWidth="1"/>
    <col min="3" max="3" width="10.25" customWidth="1"/>
    <col min="4" max="4" width="8.25" customWidth="1"/>
    <col min="9" max="9" width="8.625" bestFit="1" customWidth="1"/>
    <col min="10" max="10" width="13.75" customWidth="1"/>
    <col min="11" max="11" width="7.75" customWidth="1"/>
    <col min="12" max="12" width="14.5" customWidth="1"/>
  </cols>
  <sheetData>
    <row r="1" spans="1:19">
      <c r="A1" t="s">
        <v>59</v>
      </c>
    </row>
    <row r="2" spans="1:19">
      <c r="A2" t="str">
        <f>'I rok'!A2</f>
        <v xml:space="preserve">na rok akad. 2016/2017 </v>
      </c>
    </row>
    <row r="3" spans="1:19">
      <c r="A3" t="s">
        <v>37</v>
      </c>
    </row>
    <row r="4" spans="1:19">
      <c r="A4" s="2" t="s">
        <v>53</v>
      </c>
      <c r="B4" s="2"/>
      <c r="C4" s="2"/>
    </row>
    <row r="6" spans="1:19" ht="15">
      <c r="A6" s="147" t="s">
        <v>51</v>
      </c>
      <c r="B6" s="148"/>
      <c r="C6" s="148"/>
      <c r="D6" s="148"/>
      <c r="E6" s="148"/>
      <c r="F6" s="148"/>
      <c r="G6" s="148"/>
      <c r="H6" s="149"/>
    </row>
    <row r="7" spans="1:19" ht="15" hidden="1">
      <c r="A7" s="44" t="s">
        <v>52</v>
      </c>
      <c r="B7" s="45"/>
      <c r="C7" s="46"/>
      <c r="D7" s="46"/>
      <c r="E7" s="46"/>
      <c r="F7" s="46"/>
      <c r="G7" s="46"/>
    </row>
    <row r="8" spans="1:19" ht="15" thickBot="1"/>
    <row r="9" spans="1:19" ht="15">
      <c r="A9" s="176" t="s">
        <v>0</v>
      </c>
      <c r="B9" s="177"/>
      <c r="C9" s="182" t="s">
        <v>1</v>
      </c>
      <c r="D9" s="185" t="s">
        <v>2</v>
      </c>
      <c r="E9" s="186"/>
      <c r="F9" s="186"/>
      <c r="G9" s="187"/>
      <c r="H9" s="187"/>
      <c r="I9" s="188"/>
      <c r="J9" s="189" t="s">
        <v>3</v>
      </c>
      <c r="K9" s="192" t="s">
        <v>4</v>
      </c>
      <c r="L9" s="175" t="s">
        <v>47</v>
      </c>
      <c r="M9" s="3"/>
      <c r="N9" s="3"/>
      <c r="O9" s="3"/>
      <c r="P9" s="3"/>
      <c r="Q9" s="3"/>
      <c r="R9" s="3"/>
      <c r="S9" s="3"/>
    </row>
    <row r="10" spans="1:19" ht="15">
      <c r="A10" s="178"/>
      <c r="B10" s="179"/>
      <c r="C10" s="183"/>
      <c r="D10" s="193" t="s">
        <v>5</v>
      </c>
      <c r="E10" s="194"/>
      <c r="F10" s="194"/>
      <c r="G10" s="195" t="s">
        <v>6</v>
      </c>
      <c r="H10" s="196"/>
      <c r="I10" s="197"/>
      <c r="J10" s="190"/>
      <c r="K10" s="170"/>
      <c r="L10" s="153"/>
      <c r="M10" s="3"/>
      <c r="N10" s="3"/>
      <c r="O10" s="3"/>
      <c r="P10" s="3"/>
      <c r="Q10" s="3"/>
      <c r="R10" s="3"/>
      <c r="S10" s="3"/>
    </row>
    <row r="11" spans="1:19" ht="15.75" thickBot="1">
      <c r="A11" s="180"/>
      <c r="B11" s="181"/>
      <c r="C11" s="184"/>
      <c r="D11" s="4" t="s">
        <v>7</v>
      </c>
      <c r="E11" s="5" t="s">
        <v>8</v>
      </c>
      <c r="F11" s="6" t="s">
        <v>9</v>
      </c>
      <c r="G11" s="4" t="s">
        <v>7</v>
      </c>
      <c r="H11" s="5" t="s">
        <v>8</v>
      </c>
      <c r="I11" s="7" t="s">
        <v>9</v>
      </c>
      <c r="J11" s="191"/>
      <c r="K11" s="171"/>
      <c r="L11" s="154"/>
      <c r="M11" s="3"/>
      <c r="N11" s="3"/>
      <c r="O11" s="3"/>
      <c r="P11" s="3"/>
      <c r="Q11" s="3"/>
      <c r="R11" s="3"/>
      <c r="S11" s="3"/>
    </row>
    <row r="12" spans="1:19">
      <c r="A12" s="8" t="s">
        <v>10</v>
      </c>
      <c r="B12" s="9" t="s">
        <v>23</v>
      </c>
      <c r="C12" s="10">
        <f>SUM(D12:E12,G12:H12)</f>
        <v>60</v>
      </c>
      <c r="D12" s="8">
        <v>30</v>
      </c>
      <c r="E12" s="11">
        <v>30</v>
      </c>
      <c r="F12" s="9">
        <v>3</v>
      </c>
      <c r="G12" s="8"/>
      <c r="H12" s="11"/>
      <c r="I12" s="12"/>
      <c r="J12" s="10" t="s">
        <v>34</v>
      </c>
      <c r="K12" s="13">
        <f>SUM(F12+I12)</f>
        <v>3</v>
      </c>
      <c r="L12" s="28" t="s">
        <v>45</v>
      </c>
    </row>
    <row r="13" spans="1:19" ht="28.5">
      <c r="A13" s="14" t="s">
        <v>11</v>
      </c>
      <c r="B13" s="26" t="s">
        <v>26</v>
      </c>
      <c r="C13" s="10">
        <f t="shared" ref="C13:C25" si="0">SUM(D13:E13,G13:H13)</f>
        <v>60</v>
      </c>
      <c r="D13" s="14">
        <v>15</v>
      </c>
      <c r="E13" s="17">
        <v>15</v>
      </c>
      <c r="F13" s="15">
        <v>1</v>
      </c>
      <c r="G13" s="14">
        <v>15</v>
      </c>
      <c r="H13" s="17">
        <v>15</v>
      </c>
      <c r="I13" s="18">
        <v>3</v>
      </c>
      <c r="J13" s="16" t="s">
        <v>34</v>
      </c>
      <c r="K13" s="13">
        <f t="shared" ref="K13:K26" si="1">SUM(F13+I13)</f>
        <v>4</v>
      </c>
      <c r="L13" s="29" t="s">
        <v>71</v>
      </c>
    </row>
    <row r="14" spans="1:19">
      <c r="A14" s="8" t="s">
        <v>12</v>
      </c>
      <c r="B14" s="15" t="s">
        <v>38</v>
      </c>
      <c r="C14" s="112">
        <f t="shared" si="0"/>
        <v>60</v>
      </c>
      <c r="D14" s="14">
        <v>30</v>
      </c>
      <c r="E14" s="17"/>
      <c r="F14" s="15">
        <v>1</v>
      </c>
      <c r="G14" s="14"/>
      <c r="H14" s="17">
        <v>30</v>
      </c>
      <c r="I14" s="18">
        <v>2</v>
      </c>
      <c r="J14" s="16" t="s">
        <v>35</v>
      </c>
      <c r="K14" s="113">
        <f t="shared" si="1"/>
        <v>3</v>
      </c>
      <c r="L14" s="29" t="s">
        <v>102</v>
      </c>
    </row>
    <row r="15" spans="1:19">
      <c r="A15" s="14" t="s">
        <v>13</v>
      </c>
      <c r="B15" s="26" t="s">
        <v>39</v>
      </c>
      <c r="C15" s="112">
        <f t="shared" si="0"/>
        <v>180</v>
      </c>
      <c r="D15" s="14"/>
      <c r="E15" s="17">
        <v>90</v>
      </c>
      <c r="F15" s="15">
        <v>4</v>
      </c>
      <c r="G15" s="14"/>
      <c r="H15" s="17">
        <v>90</v>
      </c>
      <c r="I15" s="18">
        <v>7</v>
      </c>
      <c r="J15" s="16" t="s">
        <v>34</v>
      </c>
      <c r="K15" s="113">
        <f t="shared" si="1"/>
        <v>11</v>
      </c>
      <c r="L15" s="29" t="s">
        <v>103</v>
      </c>
    </row>
    <row r="16" spans="1:19" ht="28.5">
      <c r="A16" s="114" t="s">
        <v>14</v>
      </c>
      <c r="B16" s="26" t="s">
        <v>40</v>
      </c>
      <c r="C16" s="112">
        <f t="shared" si="0"/>
        <v>30</v>
      </c>
      <c r="D16" s="14"/>
      <c r="E16" s="17"/>
      <c r="F16" s="15"/>
      <c r="G16" s="14"/>
      <c r="H16" s="17">
        <v>30</v>
      </c>
      <c r="I16" s="18">
        <v>2</v>
      </c>
      <c r="J16" s="16" t="s">
        <v>35</v>
      </c>
      <c r="K16" s="113">
        <f t="shared" si="1"/>
        <v>2</v>
      </c>
      <c r="L16" s="29" t="s">
        <v>46</v>
      </c>
    </row>
    <row r="17" spans="1:14">
      <c r="A17" s="111" t="s">
        <v>15</v>
      </c>
      <c r="B17" s="26" t="s">
        <v>56</v>
      </c>
      <c r="C17" s="112">
        <f t="shared" si="0"/>
        <v>30</v>
      </c>
      <c r="D17" s="14"/>
      <c r="E17" s="17">
        <v>30</v>
      </c>
      <c r="F17" s="15">
        <v>2</v>
      </c>
      <c r="G17" s="14"/>
      <c r="H17" s="17"/>
      <c r="I17" s="18"/>
      <c r="J17" s="16" t="s">
        <v>57</v>
      </c>
      <c r="K17" s="113">
        <f t="shared" si="1"/>
        <v>2</v>
      </c>
      <c r="L17" s="29" t="s">
        <v>72</v>
      </c>
    </row>
    <row r="18" spans="1:14">
      <c r="A18" s="114" t="s">
        <v>16</v>
      </c>
      <c r="B18" s="26" t="s">
        <v>58</v>
      </c>
      <c r="C18" s="112">
        <f t="shared" si="0"/>
        <v>30</v>
      </c>
      <c r="D18" s="14"/>
      <c r="E18" s="17"/>
      <c r="F18" s="15"/>
      <c r="G18" s="14"/>
      <c r="H18" s="17">
        <v>30</v>
      </c>
      <c r="I18" s="18">
        <v>2</v>
      </c>
      <c r="J18" s="16" t="s">
        <v>57</v>
      </c>
      <c r="K18" s="113">
        <f t="shared" si="1"/>
        <v>2</v>
      </c>
      <c r="L18" s="29" t="s">
        <v>73</v>
      </c>
    </row>
    <row r="19" spans="1:14">
      <c r="A19" s="114" t="s">
        <v>17</v>
      </c>
      <c r="B19" s="43" t="s">
        <v>61</v>
      </c>
      <c r="C19" s="37">
        <f t="shared" si="0"/>
        <v>30</v>
      </c>
      <c r="D19" s="39"/>
      <c r="E19" s="40">
        <v>30</v>
      </c>
      <c r="F19" s="38">
        <v>2</v>
      </c>
      <c r="G19" s="114"/>
      <c r="H19" s="17"/>
      <c r="I19" s="18"/>
      <c r="J19" s="16" t="s">
        <v>34</v>
      </c>
      <c r="K19" s="113">
        <f t="shared" si="1"/>
        <v>2</v>
      </c>
      <c r="L19" s="29" t="s">
        <v>101</v>
      </c>
    </row>
    <row r="20" spans="1:14">
      <c r="A20" s="111" t="s">
        <v>18</v>
      </c>
      <c r="B20" s="15" t="s">
        <v>41</v>
      </c>
      <c r="C20" s="112">
        <f t="shared" si="0"/>
        <v>30</v>
      </c>
      <c r="D20" s="14"/>
      <c r="E20" s="17">
        <v>15</v>
      </c>
      <c r="F20" s="15">
        <v>2</v>
      </c>
      <c r="G20" s="14"/>
      <c r="H20" s="17">
        <v>15</v>
      </c>
      <c r="I20" s="18">
        <v>3</v>
      </c>
      <c r="J20" s="16" t="s">
        <v>34</v>
      </c>
      <c r="K20" s="113">
        <f t="shared" si="1"/>
        <v>5</v>
      </c>
      <c r="L20" s="29" t="s">
        <v>80</v>
      </c>
    </row>
    <row r="21" spans="1:14">
      <c r="A21" s="114" t="s">
        <v>21</v>
      </c>
      <c r="B21" s="15" t="s">
        <v>42</v>
      </c>
      <c r="C21" s="112">
        <f t="shared" si="0"/>
        <v>60</v>
      </c>
      <c r="D21" s="14"/>
      <c r="E21" s="17">
        <v>30</v>
      </c>
      <c r="F21" s="15">
        <v>2</v>
      </c>
      <c r="G21" s="14"/>
      <c r="H21" s="17">
        <v>30</v>
      </c>
      <c r="I21" s="18">
        <v>2</v>
      </c>
      <c r="J21" s="16" t="s">
        <v>36</v>
      </c>
      <c r="K21" s="113">
        <f t="shared" si="1"/>
        <v>4</v>
      </c>
      <c r="L21" s="29" t="s">
        <v>81</v>
      </c>
    </row>
    <row r="22" spans="1:14">
      <c r="A22" s="114" t="s">
        <v>22</v>
      </c>
      <c r="B22" s="150" t="s">
        <v>31</v>
      </c>
      <c r="C22" s="112">
        <f t="shared" si="0"/>
        <v>90</v>
      </c>
      <c r="D22" s="39"/>
      <c r="E22" s="40">
        <v>30</v>
      </c>
      <c r="F22" s="38">
        <v>2</v>
      </c>
      <c r="G22" s="39"/>
      <c r="H22" s="40">
        <v>60</v>
      </c>
      <c r="I22" s="41">
        <v>5</v>
      </c>
      <c r="J22" s="42" t="s">
        <v>34</v>
      </c>
      <c r="K22" s="113">
        <f t="shared" si="1"/>
        <v>7</v>
      </c>
      <c r="L22" s="29" t="s">
        <v>67</v>
      </c>
    </row>
    <row r="23" spans="1:14" ht="28.5">
      <c r="A23" s="111" t="s">
        <v>63</v>
      </c>
      <c r="B23" s="151" t="s">
        <v>95</v>
      </c>
      <c r="C23" s="112">
        <f t="shared" si="0"/>
        <v>30</v>
      </c>
      <c r="D23" s="39"/>
      <c r="E23" s="40">
        <v>30</v>
      </c>
      <c r="F23" s="38">
        <v>2</v>
      </c>
      <c r="G23" s="39"/>
      <c r="H23" s="40"/>
      <c r="I23" s="41"/>
      <c r="J23" s="42" t="s">
        <v>35</v>
      </c>
      <c r="K23" s="113">
        <f t="shared" si="1"/>
        <v>2</v>
      </c>
      <c r="L23" s="29" t="s">
        <v>98</v>
      </c>
    </row>
    <row r="24" spans="1:14" ht="28.5">
      <c r="A24" s="114" t="s">
        <v>64</v>
      </c>
      <c r="B24" s="151" t="s">
        <v>96</v>
      </c>
      <c r="C24" s="112">
        <f t="shared" si="0"/>
        <v>60</v>
      </c>
      <c r="D24" s="39">
        <v>30</v>
      </c>
      <c r="E24" s="40"/>
      <c r="F24" s="38">
        <v>2</v>
      </c>
      <c r="G24" s="39">
        <v>30</v>
      </c>
      <c r="H24" s="40"/>
      <c r="I24" s="41">
        <v>2</v>
      </c>
      <c r="J24" s="42" t="s">
        <v>35</v>
      </c>
      <c r="K24" s="113">
        <f t="shared" si="1"/>
        <v>4</v>
      </c>
      <c r="L24" s="29" t="s">
        <v>99</v>
      </c>
    </row>
    <row r="25" spans="1:14">
      <c r="A25" s="114" t="s">
        <v>65</v>
      </c>
      <c r="B25" s="151" t="s">
        <v>97</v>
      </c>
      <c r="C25" s="112">
        <f t="shared" si="0"/>
        <v>60</v>
      </c>
      <c r="D25" s="39"/>
      <c r="E25" s="40">
        <v>30</v>
      </c>
      <c r="F25" s="38">
        <v>2</v>
      </c>
      <c r="G25" s="39"/>
      <c r="H25" s="40">
        <v>30</v>
      </c>
      <c r="I25" s="41">
        <v>2</v>
      </c>
      <c r="J25" s="42" t="s">
        <v>34</v>
      </c>
      <c r="K25" s="113">
        <f t="shared" si="1"/>
        <v>4</v>
      </c>
      <c r="L25" s="30" t="s">
        <v>100</v>
      </c>
    </row>
    <row r="26" spans="1:14" ht="15.75" thickBot="1">
      <c r="A26" s="111" t="s">
        <v>66</v>
      </c>
      <c r="B26" s="15" t="s">
        <v>94</v>
      </c>
      <c r="C26" s="110" t="s">
        <v>62</v>
      </c>
      <c r="D26" s="34"/>
      <c r="E26" s="32" t="s">
        <v>62</v>
      </c>
      <c r="F26" s="35">
        <v>5</v>
      </c>
      <c r="G26" s="34"/>
      <c r="H26" s="32"/>
      <c r="I26" s="36"/>
      <c r="J26" s="16" t="s">
        <v>36</v>
      </c>
      <c r="K26" s="113">
        <f t="shared" si="1"/>
        <v>5</v>
      </c>
      <c r="L26" s="48" t="s">
        <v>82</v>
      </c>
    </row>
    <row r="27" spans="1:14" ht="15.75" thickBot="1">
      <c r="A27" s="19"/>
      <c r="B27" s="20" t="s">
        <v>19</v>
      </c>
      <c r="C27" s="21">
        <f>SUM(C12:C26)</f>
        <v>810</v>
      </c>
      <c r="D27" s="109">
        <f>SUM(D12:D26)</f>
        <v>105</v>
      </c>
      <c r="E27" s="22">
        <f t="shared" ref="E27:I27" si="2">SUM(E12:E26)</f>
        <v>330</v>
      </c>
      <c r="F27" s="23">
        <f t="shared" si="2"/>
        <v>30</v>
      </c>
      <c r="G27" s="109">
        <f t="shared" si="2"/>
        <v>45</v>
      </c>
      <c r="H27" s="22">
        <f t="shared" si="2"/>
        <v>330</v>
      </c>
      <c r="I27" s="23">
        <f t="shared" si="2"/>
        <v>30</v>
      </c>
      <c r="J27" s="24" t="s">
        <v>20</v>
      </c>
      <c r="K27" s="25">
        <f>SUM(K12:K26)</f>
        <v>60</v>
      </c>
      <c r="L27" s="31"/>
      <c r="M27">
        <f>SUM(D27:E27,G27:H27)</f>
        <v>810</v>
      </c>
      <c r="N27">
        <f>C27-M27</f>
        <v>0</v>
      </c>
    </row>
    <row r="29" spans="1:14">
      <c r="A29" s="27"/>
    </row>
  </sheetData>
  <mergeCells count="8">
    <mergeCell ref="L9:L11"/>
    <mergeCell ref="A9:B11"/>
    <mergeCell ref="C9:C11"/>
    <mergeCell ref="D9:I9"/>
    <mergeCell ref="J9:J11"/>
    <mergeCell ref="K9:K11"/>
    <mergeCell ref="D10:F10"/>
    <mergeCell ref="G10:I10"/>
  </mergeCells>
  <pageMargins left="0.7" right="0.7" top="0.75" bottom="0.75" header="0.3" footer="0.3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I rok</vt:lpstr>
      <vt:lpstr>II rok</vt:lpstr>
      <vt:lpstr>III rok </vt:lpstr>
      <vt:lpstr>Arkusz1</vt:lpstr>
      <vt:lpstr>'I rok'!Obszar_wydruku</vt:lpstr>
      <vt:lpstr>'II rok'!Obszar_wydruku</vt:lpstr>
      <vt:lpstr>'III rok 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HSD</dc:creator>
  <cp:lastModifiedBy>IFRos</cp:lastModifiedBy>
  <cp:lastPrinted>2016-10-04T12:51:56Z</cp:lastPrinted>
  <dcterms:created xsi:type="dcterms:W3CDTF">2012-08-04T19:22:15Z</dcterms:created>
  <dcterms:modified xsi:type="dcterms:W3CDTF">2016-10-04T13:02:09Z</dcterms:modified>
</cp:coreProperties>
</file>