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6605" windowHeight="9435" activeTab="0"/>
  </bookViews>
  <sheets>
    <sheet name="I rok" sheetId="1" r:id="rId1"/>
    <sheet name="II rok" sheetId="2" r:id="rId2"/>
    <sheet name="III rok" sheetId="3" r:id="rId3"/>
  </sheets>
  <definedNames>
    <definedName name="_xlnm.Print_Area" localSheetId="0">'I rok'!$A$1:$M$34</definedName>
    <definedName name="_xlnm.Print_Area" localSheetId="1">'II rok'!$A$1:$N$25</definedName>
    <definedName name="_xlnm.Print_Area" localSheetId="2">'III rok'!$A$1:$L$25</definedName>
    <definedName name="OLE_LINK1" localSheetId="1">'II rok'!#REF!</definedName>
  </definedNames>
  <calcPr fullCalcOnLoad="1"/>
</workbook>
</file>

<file path=xl/sharedStrings.xml><?xml version="1.0" encoding="utf-8"?>
<sst xmlns="http://schemas.openxmlformats.org/spreadsheetml/2006/main" count="243" uniqueCount="138">
  <si>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</si>
  <si>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</si>
  <si>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</si>
  <si>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</si>
  <si>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</si>
  <si>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</si>
  <si>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</si>
  <si>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</si>
  <si>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</si>
  <si>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</si>
  <si>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1.  </t>
  </si>
  <si>
    <t>egz.</t>
  </si>
  <si>
    <t>2.  </t>
  </si>
  <si>
    <t>zal. z oceną</t>
  </si>
  <si>
    <t>3.  </t>
  </si>
  <si>
    <t>Wstęp do językoznawstwa</t>
  </si>
  <si>
    <t>4.  </t>
  </si>
  <si>
    <t>5.  </t>
  </si>
  <si>
    <t>6.  </t>
  </si>
  <si>
    <t>7.  </t>
  </si>
  <si>
    <t>Technologia informacyjna</t>
  </si>
  <si>
    <t>8.  </t>
  </si>
  <si>
    <t>W-F</t>
  </si>
  <si>
    <t>zal.</t>
  </si>
  <si>
    <t>9.  </t>
  </si>
  <si>
    <t>Lektorat języka zachodnioeuropejskiego</t>
  </si>
  <si>
    <t>Wiedza o akwizycji i nauce języków obcych</t>
  </si>
  <si>
    <t>Gramatyka opisowa języka polskiego</t>
  </si>
  <si>
    <t>RAZEM</t>
  </si>
  <si>
    <t>---</t>
  </si>
  <si>
    <t>10.  </t>
  </si>
  <si>
    <t>Wstęp do literaturoznawstwa</t>
  </si>
  <si>
    <t>Komparatystyka literacko-kulturowa</t>
  </si>
  <si>
    <t>IV</t>
  </si>
  <si>
    <t>III</t>
  </si>
  <si>
    <t xml:space="preserve">09-WDOJ-11 </t>
  </si>
  <si>
    <t>09-IT-11</t>
  </si>
  <si>
    <t>09-WOAKW-11</t>
  </si>
  <si>
    <t>09-GOJP-11</t>
  </si>
  <si>
    <t>Kod USOS</t>
  </si>
  <si>
    <t xml:space="preserve"> Ilość godzin:</t>
  </si>
  <si>
    <t xml:space="preserve"> I rok - </t>
  </si>
  <si>
    <t xml:space="preserve">II rok - </t>
  </si>
  <si>
    <t>III rok -</t>
  </si>
  <si>
    <t>09-KLK-11</t>
  </si>
  <si>
    <t>Dzieje prawosławia Słowian Wschodnich w tradycji Kijowsko-Moskiewskiej</t>
  </si>
  <si>
    <t>Seminarium licencjackie</t>
  </si>
  <si>
    <t>egz. lic.</t>
  </si>
  <si>
    <t>Zajęcia specjalizacyjne</t>
  </si>
  <si>
    <t>150h</t>
  </si>
  <si>
    <t>09-ZSLIC-12/22</t>
  </si>
  <si>
    <t>Praktyka zawodowa</t>
  </si>
  <si>
    <t>09-PAZAW-11</t>
  </si>
  <si>
    <t>9.</t>
  </si>
  <si>
    <t>10.</t>
  </si>
  <si>
    <t>11.</t>
  </si>
  <si>
    <t>12.</t>
  </si>
  <si>
    <t>13.</t>
  </si>
  <si>
    <t>14.</t>
  </si>
  <si>
    <t>15.</t>
  </si>
  <si>
    <t>Fakultatywny przedmiot do wyboru I*</t>
  </si>
  <si>
    <t>09-FIL-12/22</t>
  </si>
  <si>
    <t>09-LJZ-44</t>
  </si>
  <si>
    <t>8.</t>
  </si>
  <si>
    <t>Plan trzyletnich studiów stacjonarnych  pierwszego stopnia</t>
  </si>
  <si>
    <t xml:space="preserve">I rok filologii ukraińskiej </t>
  </si>
  <si>
    <t>Historia Ukrainy</t>
  </si>
  <si>
    <t>09-HUA-11</t>
  </si>
  <si>
    <t>Kultura i realia ukraińskiego obszaru językowego</t>
  </si>
  <si>
    <t>Praktyczna nauka języka ukraińskiego</t>
  </si>
  <si>
    <t>09-PNJUA-16/26</t>
  </si>
  <si>
    <t>Gramatyka współczesnego języka ukraińskiego</t>
  </si>
  <si>
    <t>7.</t>
  </si>
  <si>
    <t>Filozofia</t>
  </si>
  <si>
    <t>Lektorat języka rosyjskiego</t>
  </si>
  <si>
    <t>09-LJRUA-14/24</t>
  </si>
  <si>
    <t xml:space="preserve">Fakultatywny przedmiot do wyboru II*                                     </t>
  </si>
  <si>
    <t xml:space="preserve">II rok filologii ukraińskiej </t>
  </si>
  <si>
    <t>Gramatyka języka staro-cerkiewno-słowiańskiego</t>
  </si>
  <si>
    <t>09-GJSCS-11</t>
  </si>
  <si>
    <t xml:space="preserve">egz. </t>
  </si>
  <si>
    <t>09-PNJUA-36/46</t>
  </si>
  <si>
    <t>Historia literatury ukraińskiej</t>
  </si>
  <si>
    <t>Modernizm w dziejach ukraińskiej literatury i kultury</t>
  </si>
  <si>
    <t>09-MDLUA-11</t>
  </si>
  <si>
    <t>Lektorat języka zachodnioeuropejskiego</t>
  </si>
  <si>
    <t>09-LJRUA-34/44</t>
  </si>
  <si>
    <t>11.  </t>
  </si>
  <si>
    <t>Zarys gramatyki współcz. j. rosyjskiego</t>
  </si>
  <si>
    <t>12.  </t>
  </si>
  <si>
    <t>Zarys literatury rosyjskiej</t>
  </si>
  <si>
    <t>13.  </t>
  </si>
  <si>
    <t xml:space="preserve">Fakultatywny przedmiot do wyboru III*                                  </t>
  </si>
  <si>
    <t>14.  </t>
  </si>
  <si>
    <t xml:space="preserve">Fakultatywny przedmiot do wyboru IV*                                 </t>
  </si>
  <si>
    <t xml:space="preserve">III rok filologii ukraińskiej </t>
  </si>
  <si>
    <t>V</t>
  </si>
  <si>
    <t>VI</t>
  </si>
  <si>
    <t>Język współczesnych mediów ukraińskich</t>
  </si>
  <si>
    <t>09-JWMUA-11</t>
  </si>
  <si>
    <t>Językoznawstwo konfrontatywne polsko-ukraińskie</t>
  </si>
  <si>
    <t>09-JKPUA-11</t>
  </si>
  <si>
    <t>09-WTJUA-11</t>
  </si>
  <si>
    <t xml:space="preserve">09-SL-12/22 </t>
  </si>
  <si>
    <t xml:space="preserve">Fakultatywny przedmiot do wyboru V*                                    </t>
  </si>
  <si>
    <t xml:space="preserve">Fakultatywny przedmiot do wyboru VI*                                    </t>
  </si>
  <si>
    <t>Warsztaty tłumaczeniowe pisemne języka ukraińskiego</t>
  </si>
  <si>
    <t>Warsztaty tłumaczeniowe ustne języka ukraińskiego</t>
  </si>
  <si>
    <t>2.</t>
  </si>
  <si>
    <t>16.</t>
  </si>
  <si>
    <t>Psychologia</t>
  </si>
  <si>
    <t>09-PSY-11</t>
  </si>
  <si>
    <t>na rok akad. 2018-2019</t>
  </si>
  <si>
    <t>09-LJZ-14</t>
  </si>
  <si>
    <t>09-WTUJU-11</t>
  </si>
  <si>
    <t>09-HLUA-33</t>
  </si>
  <si>
    <r>
      <t>09</t>
    </r>
    <r>
      <rPr>
        <sz val="10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 xml:space="preserve">HLUA-13/23 </t>
    </r>
  </si>
  <si>
    <r>
      <t>09</t>
    </r>
    <r>
      <rPr>
        <sz val="10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>KUOJUA-11</t>
    </r>
  </si>
  <si>
    <t>09-WLIT-11</t>
  </si>
  <si>
    <t>09-GWJUA-15</t>
  </si>
  <si>
    <t>09-FPW1-11</t>
  </si>
  <si>
    <t>09-FPW2-11</t>
  </si>
  <si>
    <t>09-GWJUA-25/35</t>
  </si>
  <si>
    <t>09-DPOB-11</t>
  </si>
  <si>
    <t>09-LJZ-24/34</t>
  </si>
  <si>
    <t>09-ZGJRUA-11</t>
  </si>
  <si>
    <t>09-ZLRUA-11</t>
  </si>
  <si>
    <t>09-FPW3-11</t>
  </si>
  <si>
    <t>09-FPW4-11</t>
  </si>
  <si>
    <t xml:space="preserve">09-GWJUA-45/55 </t>
  </si>
  <si>
    <t xml:space="preserve">09-PNJUA-56/66 </t>
  </si>
  <si>
    <t>09-FPW5-11</t>
  </si>
  <si>
    <t>09-FPW6-11</t>
  </si>
  <si>
    <r>
      <t xml:space="preserve">1.  Studentów obowiązuje zaliczenie kursu </t>
    </r>
    <r>
      <rPr>
        <b/>
        <sz val="12"/>
        <color indexed="8"/>
        <rFont val="Arial"/>
        <family val="2"/>
      </rPr>
      <t>"Edukacja Informacyjna i Źródłowa"</t>
    </r>
    <r>
      <rPr>
        <sz val="12"/>
        <color indexed="8"/>
        <rFont val="Arial"/>
        <family val="2"/>
      </rPr>
      <t xml:space="preserve"> (w formie e-learningu) w ilości 2 godzin w czasie I roku studiów.</t>
    </r>
  </si>
  <si>
    <r>
      <t xml:space="preserve">2.  Studenci zobowiązani są do zaliczenia na I roku </t>
    </r>
    <r>
      <rPr>
        <b/>
        <sz val="12"/>
        <color indexed="8"/>
        <rFont val="Arial"/>
        <family val="2"/>
      </rPr>
      <t>"Szkolenia BHP"</t>
    </r>
    <r>
      <rPr>
        <sz val="12"/>
        <color indexed="8"/>
        <rFont val="Arial"/>
        <family val="2"/>
      </rPr>
      <t xml:space="preserve"> w wymiarze 4 godzin na platformie Moodle, obejmującego pierwszą pomoc, </t>
    </r>
  </si>
  <si>
    <t xml:space="preserve"> bezpieczeństwo i higienę pracy, ochronę przeciwpożarową, elementy prawa pracy.</t>
  </si>
  <si>
    <t xml:space="preserve">   * Przedmiot do wyboru z obszaru literaturoznawczego lub językoznawczego (szczegółowy wykaz przedmiotów do wyboru jest dostępny na stronie internetowej www.ifros.home.amu.edu.pl)</t>
  </si>
  <si>
    <r>
      <t xml:space="preserve">kierunek </t>
    </r>
    <r>
      <rPr>
        <b/>
        <sz val="14"/>
        <color indexed="8"/>
        <rFont val="Arial"/>
        <family val="2"/>
      </rPr>
      <t>"Filologia", specjalność "filologia ukraińska"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</si>
</sst>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18"/>
      <name val="Calibri"/>
      <family val="2"/>
    </font>
    <font>
      <b/>
      <sz val="11"/>
      <color indexed="1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CC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1"/>
      <color rgb="FF000066"/>
      <name val="Arial"/>
      <family val="2"/>
    </font>
    <font>
      <sz val="11"/>
      <color rgb="FF000066"/>
      <name val="Calibri"/>
      <family val="2"/>
    </font>
    <font>
      <b/>
      <sz val="11"/>
      <color rgb="FF00006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2" fillId="0" borderId="21" xfId="0" applyFont="1" applyBorder="1" applyAlignment="1">
      <alignment/>
    </xf>
    <xf numFmtId="0" fontId="51" fillId="0" borderId="23" xfId="0" applyFont="1" applyBorder="1" applyAlignment="1">
      <alignment vertical="top"/>
    </xf>
    <xf numFmtId="0" fontId="51" fillId="0" borderId="24" xfId="0" applyFont="1" applyBorder="1" applyAlignment="1">
      <alignment horizontal="left" vertical="top" wrapText="1"/>
    </xf>
    <xf numFmtId="0" fontId="51" fillId="0" borderId="25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2" fillId="0" borderId="29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 horizontal="left" wrapText="1"/>
    </xf>
    <xf numFmtId="0" fontId="51" fillId="0" borderId="24" xfId="0" applyFont="1" applyBorder="1" applyAlignment="1">
      <alignment wrapText="1"/>
    </xf>
    <xf numFmtId="0" fontId="51" fillId="34" borderId="23" xfId="0" applyFont="1" applyFill="1" applyBorder="1" applyAlignment="1">
      <alignment/>
    </xf>
    <xf numFmtId="0" fontId="51" fillId="34" borderId="24" xfId="0" applyFont="1" applyFill="1" applyBorder="1" applyAlignment="1">
      <alignment wrapText="1"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1" fillId="34" borderId="27" xfId="0" applyFont="1" applyFill="1" applyBorder="1" applyAlignment="1">
      <alignment/>
    </xf>
    <xf numFmtId="0" fontId="51" fillId="34" borderId="28" xfId="0" applyFont="1" applyFill="1" applyBorder="1" applyAlignment="1">
      <alignment/>
    </xf>
    <xf numFmtId="0" fontId="51" fillId="34" borderId="29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0" xfId="0" applyFont="1" applyFill="1" applyAlignment="1">
      <alignment/>
    </xf>
    <xf numFmtId="0" fontId="51" fillId="0" borderId="30" xfId="0" applyFont="1" applyBorder="1" applyAlignment="1">
      <alignment horizontal="left" wrapText="1"/>
    </xf>
    <xf numFmtId="0" fontId="53" fillId="0" borderId="24" xfId="0" applyFont="1" applyBorder="1" applyAlignment="1">
      <alignment vertical="top" wrapText="1"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3" fillId="0" borderId="13" xfId="0" applyFont="1" applyBorder="1" applyAlignment="1">
      <alignment vertical="top" wrapText="1"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51" fillId="0" borderId="32" xfId="0" applyFont="1" applyBorder="1" applyAlignment="1">
      <alignment/>
    </xf>
    <xf numFmtId="0" fontId="50" fillId="0" borderId="33" xfId="0" applyFont="1" applyBorder="1" applyAlignment="1">
      <alignment horizontal="right"/>
    </xf>
    <xf numFmtId="0" fontId="50" fillId="0" borderId="34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34" xfId="0" applyFont="1" applyBorder="1" applyAlignment="1" quotePrefix="1">
      <alignment horizontal="right"/>
    </xf>
    <xf numFmtId="0" fontId="50" fillId="0" borderId="38" xfId="0" applyFont="1" applyBorder="1" applyAlignment="1">
      <alignment/>
    </xf>
    <xf numFmtId="0" fontId="52" fillId="0" borderId="34" xfId="0" applyFont="1" applyBorder="1" applyAlignment="1" quotePrefix="1">
      <alignment horizontal="right"/>
    </xf>
    <xf numFmtId="0" fontId="54" fillId="33" borderId="0" xfId="0" applyFont="1" applyFill="1" applyAlignment="1">
      <alignment/>
    </xf>
    <xf numFmtId="0" fontId="55" fillId="0" borderId="24" xfId="0" applyFont="1" applyBorder="1" applyAlignment="1">
      <alignment/>
    </xf>
    <xf numFmtId="0" fontId="55" fillId="0" borderId="28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40" xfId="0" applyFont="1" applyBorder="1" applyAlignment="1">
      <alignment/>
    </xf>
    <xf numFmtId="0" fontId="51" fillId="0" borderId="41" xfId="0" applyFont="1" applyBorder="1" applyAlignment="1">
      <alignment/>
    </xf>
    <xf numFmtId="0" fontId="51" fillId="34" borderId="26" xfId="0" applyFont="1" applyFill="1" applyBorder="1" applyAlignment="1">
      <alignment/>
    </xf>
    <xf numFmtId="0" fontId="51" fillId="0" borderId="42" xfId="0" applyFont="1" applyBorder="1" applyAlignment="1">
      <alignment/>
    </xf>
    <xf numFmtId="0" fontId="51" fillId="0" borderId="39" xfId="0" applyFont="1" applyBorder="1" applyAlignment="1">
      <alignment vertical="top"/>
    </xf>
    <xf numFmtId="0" fontId="5" fillId="0" borderId="2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3" xfId="0" applyFont="1" applyBorder="1" applyAlignment="1">
      <alignment/>
    </xf>
    <xf numFmtId="0" fontId="51" fillId="0" borderId="43" xfId="0" applyFont="1" applyBorder="1" applyAlignment="1">
      <alignment/>
    </xf>
    <xf numFmtId="0" fontId="50" fillId="0" borderId="36" xfId="0" applyFont="1" applyBorder="1" applyAlignment="1">
      <alignment horizontal="right"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44" xfId="0" applyFont="1" applyBorder="1" applyAlignment="1">
      <alignment/>
    </xf>
    <xf numFmtId="0" fontId="51" fillId="0" borderId="29" xfId="0" applyFont="1" applyBorder="1" applyAlignment="1">
      <alignment horizontal="right" wrapText="1"/>
    </xf>
    <xf numFmtId="0" fontId="51" fillId="0" borderId="2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51" fillId="0" borderId="29" xfId="0" applyFont="1" applyFill="1" applyBorder="1" applyAlignment="1">
      <alignment/>
    </xf>
    <xf numFmtId="0" fontId="5" fillId="0" borderId="26" xfId="0" applyFont="1" applyBorder="1" applyAlignment="1">
      <alignment vertical="top"/>
    </xf>
    <xf numFmtId="0" fontId="53" fillId="0" borderId="24" xfId="0" applyFont="1" applyBorder="1" applyAlignment="1">
      <alignment wrapText="1"/>
    </xf>
    <xf numFmtId="0" fontId="51" fillId="0" borderId="21" xfId="0" applyFont="1" applyBorder="1" applyAlignment="1">
      <alignment horizontal="right"/>
    </xf>
    <xf numFmtId="0" fontId="51" fillId="0" borderId="27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34" borderId="42" xfId="0" applyFont="1" applyFill="1" applyBorder="1" applyAlignment="1">
      <alignment/>
    </xf>
    <xf numFmtId="0" fontId="7" fillId="0" borderId="29" xfId="0" applyFont="1" applyBorder="1" applyAlignment="1" quotePrefix="1">
      <alignment/>
    </xf>
    <xf numFmtId="0" fontId="7" fillId="34" borderId="29" xfId="0" applyFont="1" applyFill="1" applyBorder="1" applyAlignment="1">
      <alignment/>
    </xf>
    <xf numFmtId="0" fontId="7" fillId="0" borderId="45" xfId="0" applyFont="1" applyBorder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5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0" fillId="0" borderId="46" xfId="0" applyFont="1" applyBorder="1" applyAlignment="1">
      <alignment horizontal="center" vertical="distributed"/>
    </xf>
    <xf numFmtId="0" fontId="51" fillId="0" borderId="47" xfId="0" applyFont="1" applyBorder="1" applyAlignment="1">
      <alignment horizontal="center" vertical="distributed"/>
    </xf>
    <xf numFmtId="0" fontId="51" fillId="0" borderId="48" xfId="0" applyFont="1" applyBorder="1" applyAlignment="1">
      <alignment horizontal="center" vertical="distributed"/>
    </xf>
    <xf numFmtId="0" fontId="51" fillId="0" borderId="43" xfId="0" applyFont="1" applyBorder="1" applyAlignment="1">
      <alignment horizontal="center" vertical="distributed"/>
    </xf>
    <xf numFmtId="0" fontId="51" fillId="0" borderId="49" xfId="0" applyFont="1" applyBorder="1" applyAlignment="1">
      <alignment horizontal="center" vertical="distributed"/>
    </xf>
    <xf numFmtId="0" fontId="51" fillId="0" borderId="50" xfId="0" applyFont="1" applyBorder="1" applyAlignment="1">
      <alignment horizontal="center" vertical="distributed"/>
    </xf>
    <xf numFmtId="0" fontId="50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0" fillId="35" borderId="54" xfId="0" applyFont="1" applyFill="1" applyBorder="1" applyAlignment="1">
      <alignment horizontal="center"/>
    </xf>
    <xf numFmtId="0" fontId="50" fillId="35" borderId="55" xfId="0" applyFont="1" applyFill="1" applyBorder="1" applyAlignment="1">
      <alignment horizontal="center"/>
    </xf>
    <xf numFmtId="0" fontId="51" fillId="35" borderId="55" xfId="0" applyFont="1" applyFill="1" applyBorder="1" applyAlignment="1">
      <alignment horizontal="center"/>
    </xf>
    <xf numFmtId="0" fontId="51" fillId="35" borderId="56" xfId="0" applyFont="1" applyFill="1" applyBorder="1" applyAlignment="1">
      <alignment horizontal="center"/>
    </xf>
    <xf numFmtId="0" fontId="50" fillId="0" borderId="51" xfId="0" applyFont="1" applyBorder="1" applyAlignment="1">
      <alignment horizontal="center" vertical="distributed"/>
    </xf>
    <xf numFmtId="0" fontId="51" fillId="0" borderId="52" xfId="0" applyFont="1" applyBorder="1" applyAlignment="1">
      <alignment horizontal="center" vertical="distributed"/>
    </xf>
    <xf numFmtId="0" fontId="51" fillId="0" borderId="53" xfId="0" applyFont="1" applyBorder="1" applyAlignment="1">
      <alignment horizontal="center" vertical="distributed"/>
    </xf>
    <xf numFmtId="0" fontId="50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0" fillId="36" borderId="23" xfId="0" applyFont="1" applyFill="1" applyBorder="1" applyAlignment="1">
      <alignment horizontal="center"/>
    </xf>
    <xf numFmtId="0" fontId="51" fillId="36" borderId="57" xfId="0" applyFont="1" applyFill="1" applyBorder="1" applyAlignment="1">
      <alignment/>
    </xf>
    <xf numFmtId="0" fontId="50" fillId="37" borderId="23" xfId="0" applyFont="1" applyFill="1" applyBorder="1" applyAlignment="1">
      <alignment horizontal="center"/>
    </xf>
    <xf numFmtId="0" fontId="51" fillId="37" borderId="57" xfId="0" applyFont="1" applyFill="1" applyBorder="1" applyAlignment="1">
      <alignment horizontal="center"/>
    </xf>
    <xf numFmtId="0" fontId="51" fillId="37" borderId="31" xfId="0" applyFont="1" applyFill="1" applyBorder="1" applyAlignment="1">
      <alignment horizontal="center"/>
    </xf>
    <xf numFmtId="0" fontId="52" fillId="0" borderId="5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view="pageBreakPreview" zoomScale="80" zoomScaleNormal="75" zoomScaleSheetLayoutView="80" zoomScalePageLayoutView="0" workbookViewId="0" topLeftCell="A1">
      <selection activeCell="C33" sqref="C33"/>
    </sheetView>
  </sheetViews>
  <sheetFormatPr defaultColWidth="8.796875" defaultRowHeight="14.25"/>
  <cols>
    <col min="1" max="1" width="3.8984375" style="2" customWidth="1"/>
    <col min="2" max="2" width="44" style="2" customWidth="1"/>
    <col min="3" max="3" width="10.59765625" style="2" customWidth="1"/>
    <col min="4" max="4" width="8.3984375" style="2" customWidth="1"/>
    <col min="5" max="8" width="9" style="2" customWidth="1"/>
    <col min="9" max="9" width="8.8984375" style="2" bestFit="1" customWidth="1"/>
    <col min="10" max="10" width="14.19921875" style="2" customWidth="1"/>
    <col min="11" max="11" width="8" style="2" customWidth="1"/>
    <col min="12" max="12" width="18.8984375" style="2" customWidth="1"/>
    <col min="13" max="13" width="10.3984375" style="2" customWidth="1"/>
    <col min="14" max="16384" width="9" style="2" customWidth="1"/>
  </cols>
  <sheetData>
    <row r="1" spans="1:2" ht="15">
      <c r="A1" s="1" t="s">
        <v>64</v>
      </c>
      <c r="B1" s="104"/>
    </row>
    <row r="2" spans="1:2" s="98" customFormat="1" ht="15">
      <c r="A2" s="96" t="s">
        <v>112</v>
      </c>
      <c r="B2" s="97"/>
    </row>
    <row r="3" spans="1:2" s="103" customFormat="1" ht="18">
      <c r="A3" s="102" t="s">
        <v>137</v>
      </c>
      <c r="B3" s="102"/>
    </row>
    <row r="4" spans="1:2" s="76" customFormat="1" ht="15">
      <c r="A4" s="60" t="s">
        <v>65</v>
      </c>
      <c r="B4" s="60"/>
    </row>
    <row r="5" spans="1:2" ht="15" thickBot="1">
      <c r="A5" s="104"/>
      <c r="B5" s="104"/>
    </row>
    <row r="6" spans="1:12" s="1" customFormat="1" ht="15">
      <c r="A6" s="110" t="s">
        <v>0</v>
      </c>
      <c r="B6" s="111"/>
      <c r="C6" s="116" t="s">
        <v>1</v>
      </c>
      <c r="D6" s="119" t="s">
        <v>2</v>
      </c>
      <c r="E6" s="120"/>
      <c r="F6" s="120"/>
      <c r="G6" s="121"/>
      <c r="H6" s="121"/>
      <c r="I6" s="122"/>
      <c r="J6" s="116" t="s">
        <v>3</v>
      </c>
      <c r="K6" s="123" t="s">
        <v>4</v>
      </c>
      <c r="L6" s="126" t="s">
        <v>39</v>
      </c>
    </row>
    <row r="7" spans="1:12" s="1" customFormat="1" ht="15">
      <c r="A7" s="112"/>
      <c r="B7" s="113"/>
      <c r="C7" s="117"/>
      <c r="D7" s="129" t="s">
        <v>5</v>
      </c>
      <c r="E7" s="130"/>
      <c r="F7" s="130"/>
      <c r="G7" s="131" t="s">
        <v>6</v>
      </c>
      <c r="H7" s="132"/>
      <c r="I7" s="133"/>
      <c r="J7" s="117"/>
      <c r="K7" s="124"/>
      <c r="L7" s="127"/>
    </row>
    <row r="8" spans="1:12" s="1" customFormat="1" ht="15.75" thickBot="1">
      <c r="A8" s="114"/>
      <c r="B8" s="115"/>
      <c r="C8" s="118"/>
      <c r="D8" s="5" t="s">
        <v>7</v>
      </c>
      <c r="E8" s="6" t="s">
        <v>8</v>
      </c>
      <c r="F8" s="7" t="s">
        <v>9</v>
      </c>
      <c r="G8" s="5" t="s">
        <v>7</v>
      </c>
      <c r="H8" s="6" t="s">
        <v>8</v>
      </c>
      <c r="I8" s="8" t="s">
        <v>9</v>
      </c>
      <c r="J8" s="118"/>
      <c r="K8" s="125"/>
      <c r="L8" s="128"/>
    </row>
    <row r="9" spans="1:12" ht="14.25">
      <c r="A9" s="14" t="s">
        <v>10</v>
      </c>
      <c r="B9" s="13" t="s">
        <v>66</v>
      </c>
      <c r="C9" s="16">
        <f>SUM(D9:E9,G9:H9)</f>
        <v>30</v>
      </c>
      <c r="D9" s="14">
        <v>30</v>
      </c>
      <c r="E9" s="12"/>
      <c r="F9" s="13">
        <v>3</v>
      </c>
      <c r="G9" s="14"/>
      <c r="H9" s="12"/>
      <c r="I9" s="15"/>
      <c r="J9" s="16" t="s">
        <v>11</v>
      </c>
      <c r="K9" s="17">
        <f>SUM(F9+I9)</f>
        <v>3</v>
      </c>
      <c r="L9" s="18" t="s">
        <v>67</v>
      </c>
    </row>
    <row r="10" spans="1:12" ht="14.25">
      <c r="A10" s="23" t="s">
        <v>12</v>
      </c>
      <c r="B10" s="22" t="s">
        <v>68</v>
      </c>
      <c r="C10" s="16">
        <f>SUM(D10:E10,G10:H10)</f>
        <v>30</v>
      </c>
      <c r="D10" s="23"/>
      <c r="E10" s="24">
        <v>30</v>
      </c>
      <c r="F10" s="22">
        <v>2</v>
      </c>
      <c r="G10" s="23"/>
      <c r="H10" s="24"/>
      <c r="I10" s="25"/>
      <c r="J10" s="26" t="s">
        <v>13</v>
      </c>
      <c r="K10" s="17">
        <f aca="true" t="shared" si="0" ref="K10:K24">SUM(F10+I10)</f>
        <v>2</v>
      </c>
      <c r="L10" s="27" t="s">
        <v>117</v>
      </c>
    </row>
    <row r="11" spans="1:12" ht="14.25">
      <c r="A11" s="23" t="s">
        <v>14</v>
      </c>
      <c r="B11" s="22" t="s">
        <v>15</v>
      </c>
      <c r="C11" s="16">
        <f aca="true" t="shared" si="1" ref="C10:C24">SUM(D11:E11,G11:H11)</f>
        <v>15</v>
      </c>
      <c r="D11" s="23"/>
      <c r="E11" s="24"/>
      <c r="F11" s="22"/>
      <c r="G11" s="23"/>
      <c r="H11" s="24">
        <v>15</v>
      </c>
      <c r="I11" s="25">
        <v>1</v>
      </c>
      <c r="J11" s="26" t="s">
        <v>13</v>
      </c>
      <c r="K11" s="17">
        <f t="shared" si="0"/>
        <v>1</v>
      </c>
      <c r="L11" s="27" t="s">
        <v>35</v>
      </c>
    </row>
    <row r="12" spans="1:12" ht="14.25">
      <c r="A12" s="23" t="s">
        <v>16</v>
      </c>
      <c r="B12" s="29" t="s">
        <v>31</v>
      </c>
      <c r="C12" s="16">
        <f t="shared" si="1"/>
        <v>15</v>
      </c>
      <c r="D12" s="21"/>
      <c r="E12" s="24">
        <v>15</v>
      </c>
      <c r="F12" s="22">
        <v>1</v>
      </c>
      <c r="G12" s="23"/>
      <c r="H12" s="24"/>
      <c r="I12" s="25"/>
      <c r="J12" s="26" t="s">
        <v>13</v>
      </c>
      <c r="K12" s="17">
        <f t="shared" si="0"/>
        <v>1</v>
      </c>
      <c r="L12" s="89" t="s">
        <v>118</v>
      </c>
    </row>
    <row r="13" spans="1:12" ht="14.25">
      <c r="A13" s="23" t="s">
        <v>17</v>
      </c>
      <c r="B13" s="22" t="s">
        <v>69</v>
      </c>
      <c r="C13" s="16">
        <f t="shared" si="1"/>
        <v>240</v>
      </c>
      <c r="D13" s="23"/>
      <c r="E13" s="24">
        <v>120</v>
      </c>
      <c r="F13" s="22">
        <v>11</v>
      </c>
      <c r="G13" s="23"/>
      <c r="H13" s="24">
        <v>120</v>
      </c>
      <c r="I13" s="25">
        <v>14</v>
      </c>
      <c r="J13" s="26" t="s">
        <v>11</v>
      </c>
      <c r="K13" s="17">
        <f t="shared" si="0"/>
        <v>25</v>
      </c>
      <c r="L13" s="89" t="s">
        <v>70</v>
      </c>
    </row>
    <row r="14" spans="1:12" ht="14.25">
      <c r="A14" s="23" t="s">
        <v>18</v>
      </c>
      <c r="B14" s="22" t="s">
        <v>71</v>
      </c>
      <c r="C14" s="16">
        <f t="shared" si="1"/>
        <v>45</v>
      </c>
      <c r="D14" s="23"/>
      <c r="E14" s="24"/>
      <c r="F14" s="22"/>
      <c r="G14" s="23">
        <v>15</v>
      </c>
      <c r="H14" s="24">
        <v>30</v>
      </c>
      <c r="I14" s="25">
        <v>4</v>
      </c>
      <c r="J14" s="26" t="s">
        <v>11</v>
      </c>
      <c r="K14" s="17">
        <f t="shared" si="0"/>
        <v>4</v>
      </c>
      <c r="L14" s="89" t="s">
        <v>119</v>
      </c>
    </row>
    <row r="15" spans="1:12" ht="14.25">
      <c r="A15" s="23" t="s">
        <v>72</v>
      </c>
      <c r="B15" s="22" t="s">
        <v>22</v>
      </c>
      <c r="C15" s="16">
        <f t="shared" si="1"/>
        <v>60</v>
      </c>
      <c r="D15" s="23"/>
      <c r="E15" s="24">
        <v>30</v>
      </c>
      <c r="F15" s="61">
        <v>0</v>
      </c>
      <c r="G15" s="23"/>
      <c r="H15" s="24">
        <v>30</v>
      </c>
      <c r="I15" s="62">
        <v>0</v>
      </c>
      <c r="J15" s="26" t="s">
        <v>23</v>
      </c>
      <c r="K15" s="17">
        <f t="shared" si="0"/>
        <v>0</v>
      </c>
      <c r="L15" s="93" t="s">
        <v>29</v>
      </c>
    </row>
    <row r="16" spans="1:12" ht="14.25">
      <c r="A16" s="23" t="s">
        <v>63</v>
      </c>
      <c r="B16" s="22" t="s">
        <v>25</v>
      </c>
      <c r="C16" s="16">
        <f t="shared" si="1"/>
        <v>30</v>
      </c>
      <c r="D16" s="23"/>
      <c r="E16" s="24"/>
      <c r="F16" s="22"/>
      <c r="G16" s="23"/>
      <c r="H16" s="24">
        <v>30</v>
      </c>
      <c r="I16" s="25">
        <v>2</v>
      </c>
      <c r="J16" s="26" t="s">
        <v>13</v>
      </c>
      <c r="K16" s="17">
        <f t="shared" si="0"/>
        <v>2</v>
      </c>
      <c r="L16" s="93" t="s">
        <v>113</v>
      </c>
    </row>
    <row r="17" spans="1:12" ht="14.25">
      <c r="A17" s="23" t="s">
        <v>53</v>
      </c>
      <c r="B17" s="22" t="s">
        <v>73</v>
      </c>
      <c r="C17" s="16">
        <f t="shared" si="1"/>
        <v>45</v>
      </c>
      <c r="D17" s="23">
        <v>30</v>
      </c>
      <c r="E17" s="24"/>
      <c r="F17" s="22">
        <v>2</v>
      </c>
      <c r="G17" s="23"/>
      <c r="H17" s="24">
        <v>15</v>
      </c>
      <c r="I17" s="25">
        <v>2</v>
      </c>
      <c r="J17" s="26" t="s">
        <v>13</v>
      </c>
      <c r="K17" s="17">
        <f t="shared" si="0"/>
        <v>4</v>
      </c>
      <c r="L17" s="89" t="s">
        <v>61</v>
      </c>
    </row>
    <row r="18" spans="1:12" ht="14.25">
      <c r="A18" s="23" t="s">
        <v>54</v>
      </c>
      <c r="B18" s="22" t="s">
        <v>74</v>
      </c>
      <c r="C18" s="16">
        <f t="shared" si="1"/>
        <v>60</v>
      </c>
      <c r="D18" s="23"/>
      <c r="E18" s="24">
        <v>30</v>
      </c>
      <c r="F18" s="22">
        <v>2</v>
      </c>
      <c r="G18" s="23"/>
      <c r="H18" s="24">
        <v>30</v>
      </c>
      <c r="I18" s="25">
        <v>3</v>
      </c>
      <c r="J18" s="26" t="s">
        <v>13</v>
      </c>
      <c r="K18" s="17">
        <f t="shared" si="0"/>
        <v>5</v>
      </c>
      <c r="L18" s="89" t="s">
        <v>75</v>
      </c>
    </row>
    <row r="19" spans="1:12" ht="14.25">
      <c r="A19" s="23" t="s">
        <v>55</v>
      </c>
      <c r="B19" s="22" t="s">
        <v>26</v>
      </c>
      <c r="C19" s="16">
        <f t="shared" si="1"/>
        <v>30</v>
      </c>
      <c r="D19" s="23">
        <v>30</v>
      </c>
      <c r="E19" s="24"/>
      <c r="F19" s="22">
        <v>3</v>
      </c>
      <c r="G19" s="23"/>
      <c r="H19" s="24"/>
      <c r="I19" s="25"/>
      <c r="J19" s="26" t="s">
        <v>13</v>
      </c>
      <c r="K19" s="17">
        <f t="shared" si="0"/>
        <v>3</v>
      </c>
      <c r="L19" s="89" t="s">
        <v>37</v>
      </c>
    </row>
    <row r="20" spans="1:12" ht="14.25">
      <c r="A20" s="63" t="s">
        <v>56</v>
      </c>
      <c r="B20" s="64" t="s">
        <v>27</v>
      </c>
      <c r="C20" s="16">
        <f t="shared" si="1"/>
        <v>15</v>
      </c>
      <c r="D20" s="23"/>
      <c r="E20" s="65">
        <v>15</v>
      </c>
      <c r="F20" s="64">
        <v>1</v>
      </c>
      <c r="G20" s="63"/>
      <c r="H20" s="65"/>
      <c r="I20" s="66"/>
      <c r="J20" s="26" t="s">
        <v>13</v>
      </c>
      <c r="K20" s="17">
        <f t="shared" si="0"/>
        <v>1</v>
      </c>
      <c r="L20" s="90" t="s">
        <v>38</v>
      </c>
    </row>
    <row r="21" spans="1:12" ht="14.25">
      <c r="A21" s="63" t="s">
        <v>57</v>
      </c>
      <c r="B21" s="22" t="s">
        <v>110</v>
      </c>
      <c r="C21" s="16">
        <f t="shared" si="1"/>
        <v>30</v>
      </c>
      <c r="D21" s="24">
        <v>30</v>
      </c>
      <c r="E21" s="35"/>
      <c r="F21" s="22">
        <v>3</v>
      </c>
      <c r="G21" s="67"/>
      <c r="H21" s="35"/>
      <c r="I21" s="36"/>
      <c r="J21" s="68" t="s">
        <v>11</v>
      </c>
      <c r="K21" s="38">
        <f>SUM(F21,I21)</f>
        <v>3</v>
      </c>
      <c r="L21" s="94" t="s">
        <v>111</v>
      </c>
    </row>
    <row r="22" spans="1:12" ht="14.25">
      <c r="A22" s="23" t="s">
        <v>58</v>
      </c>
      <c r="B22" s="22" t="s">
        <v>20</v>
      </c>
      <c r="C22" s="16">
        <f t="shared" si="1"/>
        <v>30</v>
      </c>
      <c r="D22" s="23"/>
      <c r="E22" s="24">
        <v>30</v>
      </c>
      <c r="F22" s="22">
        <v>2</v>
      </c>
      <c r="G22" s="23"/>
      <c r="H22" s="24"/>
      <c r="I22" s="25"/>
      <c r="J22" s="26" t="s">
        <v>13</v>
      </c>
      <c r="K22" s="17">
        <f t="shared" si="0"/>
        <v>2</v>
      </c>
      <c r="L22" s="89" t="s">
        <v>36</v>
      </c>
    </row>
    <row r="23" spans="1:12" ht="15" customHeight="1">
      <c r="A23" s="69" t="s">
        <v>59</v>
      </c>
      <c r="B23" s="41" t="s">
        <v>60</v>
      </c>
      <c r="C23" s="16">
        <f t="shared" si="1"/>
        <v>30</v>
      </c>
      <c r="D23" s="43"/>
      <c r="E23" s="44"/>
      <c r="F23" s="70"/>
      <c r="G23" s="23">
        <v>30</v>
      </c>
      <c r="H23" s="44"/>
      <c r="I23" s="25">
        <v>2</v>
      </c>
      <c r="J23" s="26" t="s">
        <v>13</v>
      </c>
      <c r="K23" s="26">
        <f t="shared" si="0"/>
        <v>2</v>
      </c>
      <c r="L23" s="95" t="s">
        <v>120</v>
      </c>
    </row>
    <row r="24" spans="1:12" ht="15" thickBot="1">
      <c r="A24" s="63" t="s">
        <v>109</v>
      </c>
      <c r="B24" s="41" t="s">
        <v>76</v>
      </c>
      <c r="C24" s="16">
        <f t="shared" si="1"/>
        <v>30</v>
      </c>
      <c r="D24" s="71"/>
      <c r="E24" s="72"/>
      <c r="F24" s="73"/>
      <c r="G24" s="21">
        <v>30</v>
      </c>
      <c r="H24" s="72"/>
      <c r="I24" s="25">
        <v>2</v>
      </c>
      <c r="J24" s="26" t="s">
        <v>13</v>
      </c>
      <c r="K24" s="74">
        <f t="shared" si="0"/>
        <v>2</v>
      </c>
      <c r="L24" s="90" t="s">
        <v>121</v>
      </c>
    </row>
    <row r="25" spans="1:14" ht="15.75" thickBot="1">
      <c r="A25" s="50"/>
      <c r="B25" s="75" t="s">
        <v>28</v>
      </c>
      <c r="C25" s="52">
        <f>SUM(C9:C24)</f>
        <v>735</v>
      </c>
      <c r="D25" s="53">
        <f aca="true" t="shared" si="2" ref="D25:I25">SUM(D9:D24)</f>
        <v>120</v>
      </c>
      <c r="E25" s="54">
        <f t="shared" si="2"/>
        <v>270</v>
      </c>
      <c r="F25" s="55">
        <f t="shared" si="2"/>
        <v>30</v>
      </c>
      <c r="G25" s="53">
        <f t="shared" si="2"/>
        <v>75</v>
      </c>
      <c r="H25" s="54">
        <f t="shared" si="2"/>
        <v>270</v>
      </c>
      <c r="I25" s="56">
        <f t="shared" si="2"/>
        <v>30</v>
      </c>
      <c r="J25" s="57" t="s">
        <v>29</v>
      </c>
      <c r="K25" s="58">
        <f>SUM(K9:K24)</f>
        <v>60</v>
      </c>
      <c r="L25" s="57" t="s">
        <v>29</v>
      </c>
      <c r="M25" s="105">
        <f>SUM(D25:E25,G25:H25)</f>
        <v>735</v>
      </c>
      <c r="N25" s="2">
        <f>C25-M25</f>
        <v>0</v>
      </c>
    </row>
    <row r="27" spans="1:24" ht="15">
      <c r="A27" s="107" t="s">
        <v>136</v>
      </c>
      <c r="B27" s="109"/>
      <c r="C27" s="109"/>
      <c r="D27" s="109"/>
      <c r="E27" s="106"/>
      <c r="F27" s="106"/>
      <c r="G27" s="106"/>
      <c r="H27" s="106"/>
      <c r="I27" s="106"/>
      <c r="J27" s="106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4" s="104" customFormat="1" ht="15">
      <c r="A28" s="107"/>
      <c r="B28" s="109"/>
      <c r="C28" s="109"/>
      <c r="D28" s="109"/>
      <c r="E28" s="106"/>
      <c r="F28" s="106"/>
      <c r="G28" s="106"/>
      <c r="H28" s="106"/>
      <c r="I28" s="106"/>
      <c r="J28" s="106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ht="15.75">
      <c r="A29" s="76" t="s">
        <v>133</v>
      </c>
    </row>
    <row r="30" ht="15.75">
      <c r="A30" s="76" t="s">
        <v>134</v>
      </c>
    </row>
    <row r="31" spans="1:2" ht="15">
      <c r="A31" s="76"/>
      <c r="B31" s="2" t="s">
        <v>135</v>
      </c>
    </row>
    <row r="32" ht="15">
      <c r="A32" s="76"/>
    </row>
    <row r="33" spans="1:9" ht="15.75">
      <c r="A33" s="76"/>
      <c r="B33" s="100" t="s">
        <v>40</v>
      </c>
      <c r="C33" s="99">
        <f>SUM(E33,G33,I33)</f>
        <v>1965</v>
      </c>
      <c r="D33" s="101" t="s">
        <v>41</v>
      </c>
      <c r="E33" s="77">
        <f>C25</f>
        <v>735</v>
      </c>
      <c r="F33" s="101" t="s">
        <v>42</v>
      </c>
      <c r="G33" s="77">
        <f>'II rok'!C22</f>
        <v>660</v>
      </c>
      <c r="H33" s="101" t="s">
        <v>43</v>
      </c>
      <c r="I33" s="77">
        <f>'III rok'!C22</f>
        <v>570</v>
      </c>
    </row>
  </sheetData>
  <sheetProtection/>
  <mergeCells count="8">
    <mergeCell ref="A6:B8"/>
    <mergeCell ref="C6:C8"/>
    <mergeCell ref="D6:I6"/>
    <mergeCell ref="J6:J8"/>
    <mergeCell ref="K6:K8"/>
    <mergeCell ref="L6:L8"/>
    <mergeCell ref="D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view="pageBreakPreview" zoomScale="80" zoomScaleNormal="90" zoomScaleSheetLayoutView="80" zoomScalePageLayoutView="0" workbookViewId="0" topLeftCell="A1">
      <selection activeCell="G4" sqref="G4"/>
    </sheetView>
  </sheetViews>
  <sheetFormatPr defaultColWidth="8.796875" defaultRowHeight="14.25"/>
  <cols>
    <col min="1" max="1" width="3.8984375" style="2" customWidth="1"/>
    <col min="2" max="2" width="45.59765625" style="2" customWidth="1"/>
    <col min="3" max="3" width="10.59765625" style="2" customWidth="1"/>
    <col min="4" max="4" width="8.3984375" style="2" customWidth="1"/>
    <col min="5" max="8" width="9" style="2" customWidth="1"/>
    <col min="9" max="9" width="8.8984375" style="2" bestFit="1" customWidth="1"/>
    <col min="10" max="10" width="14.19921875" style="2" customWidth="1"/>
    <col min="11" max="11" width="8" style="2" customWidth="1"/>
    <col min="12" max="12" width="17.19921875" style="2" customWidth="1"/>
    <col min="13" max="16384" width="9" style="2" customWidth="1"/>
  </cols>
  <sheetData>
    <row r="1" spans="1:4" ht="15">
      <c r="A1" s="1" t="s">
        <v>64</v>
      </c>
      <c r="B1" s="104"/>
      <c r="C1" s="104"/>
      <c r="D1" s="104"/>
    </row>
    <row r="2" spans="1:2" s="98" customFormat="1" ht="15">
      <c r="A2" s="96" t="s">
        <v>112</v>
      </c>
      <c r="B2" s="97"/>
    </row>
    <row r="3" spans="1:2" s="103" customFormat="1" ht="18">
      <c r="A3" s="102" t="s">
        <v>137</v>
      </c>
      <c r="B3" s="102"/>
    </row>
    <row r="4" spans="1:4" ht="15">
      <c r="A4" s="60" t="s">
        <v>77</v>
      </c>
      <c r="B4" s="4"/>
      <c r="C4" s="104"/>
      <c r="D4" s="104"/>
    </row>
    <row r="5" ht="15" thickBot="1"/>
    <row r="6" spans="1:12" ht="15" customHeight="1">
      <c r="A6" s="110" t="s">
        <v>0</v>
      </c>
      <c r="B6" s="111"/>
      <c r="C6" s="116" t="s">
        <v>1</v>
      </c>
      <c r="D6" s="119" t="s">
        <v>2</v>
      </c>
      <c r="E6" s="120"/>
      <c r="F6" s="120"/>
      <c r="G6" s="121"/>
      <c r="H6" s="121"/>
      <c r="I6" s="122"/>
      <c r="J6" s="116" t="s">
        <v>3</v>
      </c>
      <c r="K6" s="123" t="s">
        <v>4</v>
      </c>
      <c r="L6" s="126" t="s">
        <v>39</v>
      </c>
    </row>
    <row r="7" spans="1:12" ht="15">
      <c r="A7" s="112"/>
      <c r="B7" s="113"/>
      <c r="C7" s="117"/>
      <c r="D7" s="129" t="s">
        <v>34</v>
      </c>
      <c r="E7" s="130"/>
      <c r="F7" s="130"/>
      <c r="G7" s="131" t="s">
        <v>33</v>
      </c>
      <c r="H7" s="132"/>
      <c r="I7" s="133"/>
      <c r="J7" s="117"/>
      <c r="K7" s="124"/>
      <c r="L7" s="127"/>
    </row>
    <row r="8" spans="1:12" ht="15.75" thickBot="1">
      <c r="A8" s="114"/>
      <c r="B8" s="115"/>
      <c r="C8" s="118"/>
      <c r="D8" s="5" t="s">
        <v>7</v>
      </c>
      <c r="E8" s="6" t="s">
        <v>8</v>
      </c>
      <c r="F8" s="7" t="s">
        <v>9</v>
      </c>
      <c r="G8" s="5" t="s">
        <v>7</v>
      </c>
      <c r="H8" s="6" t="s">
        <v>8</v>
      </c>
      <c r="I8" s="8" t="s">
        <v>9</v>
      </c>
      <c r="J8" s="118"/>
      <c r="K8" s="125"/>
      <c r="L8" s="128"/>
    </row>
    <row r="9" spans="1:12" ht="27" customHeight="1">
      <c r="A9" s="9" t="s">
        <v>10</v>
      </c>
      <c r="B9" s="10" t="s">
        <v>78</v>
      </c>
      <c r="C9" s="79">
        <f>SUM(D9:E9,G9:H9)</f>
        <v>30</v>
      </c>
      <c r="D9" s="11"/>
      <c r="E9" s="12">
        <v>30</v>
      </c>
      <c r="F9" s="13">
        <v>4</v>
      </c>
      <c r="G9" s="14"/>
      <c r="H9" s="12"/>
      <c r="I9" s="15"/>
      <c r="J9" s="16" t="s">
        <v>13</v>
      </c>
      <c r="K9" s="17">
        <f>SUM(F9,I9)</f>
        <v>4</v>
      </c>
      <c r="L9" s="18" t="s">
        <v>79</v>
      </c>
    </row>
    <row r="10" spans="1:12" ht="15" customHeight="1">
      <c r="A10" s="19" t="s">
        <v>108</v>
      </c>
      <c r="B10" s="20" t="s">
        <v>71</v>
      </c>
      <c r="C10" s="79">
        <f>SUM(D10:E10,G10:H10)</f>
        <v>60</v>
      </c>
      <c r="D10" s="21">
        <v>15</v>
      </c>
      <c r="E10" s="21">
        <v>15</v>
      </c>
      <c r="F10" s="22">
        <v>4</v>
      </c>
      <c r="G10" s="23">
        <v>15</v>
      </c>
      <c r="H10" s="24">
        <v>15</v>
      </c>
      <c r="I10" s="25">
        <v>4</v>
      </c>
      <c r="J10" s="26" t="s">
        <v>11</v>
      </c>
      <c r="K10" s="17">
        <f>SUM(F10,I10)</f>
        <v>8</v>
      </c>
      <c r="L10" s="27" t="s">
        <v>122</v>
      </c>
    </row>
    <row r="11" spans="1:12" ht="14.25">
      <c r="A11" s="28" t="s">
        <v>14</v>
      </c>
      <c r="B11" s="20" t="s">
        <v>69</v>
      </c>
      <c r="C11" s="79">
        <f>SUM(D11:E11,G11:H11)</f>
        <v>210</v>
      </c>
      <c r="D11" s="21"/>
      <c r="E11" s="24">
        <v>120</v>
      </c>
      <c r="F11" s="22">
        <v>10</v>
      </c>
      <c r="G11" s="23"/>
      <c r="H11" s="24">
        <v>90</v>
      </c>
      <c r="I11" s="25">
        <v>8</v>
      </c>
      <c r="J11" s="26" t="s">
        <v>80</v>
      </c>
      <c r="K11" s="17">
        <f aca="true" t="shared" si="0" ref="K11:K21">SUM(F11,I11)</f>
        <v>18</v>
      </c>
      <c r="L11" s="27" t="s">
        <v>81</v>
      </c>
    </row>
    <row r="12" spans="1:12" ht="14.25">
      <c r="A12" s="28" t="s">
        <v>16</v>
      </c>
      <c r="B12" s="29" t="s">
        <v>82</v>
      </c>
      <c r="C12" s="79">
        <f aca="true" t="shared" si="1" ref="C12:C21">SUM(D12:E12,G12:H12)</f>
        <v>60</v>
      </c>
      <c r="D12" s="21">
        <v>15</v>
      </c>
      <c r="E12" s="24">
        <v>15</v>
      </c>
      <c r="F12" s="22">
        <v>4</v>
      </c>
      <c r="G12" s="23">
        <v>15</v>
      </c>
      <c r="H12" s="24">
        <v>15</v>
      </c>
      <c r="I12" s="25">
        <v>4</v>
      </c>
      <c r="J12" s="26" t="s">
        <v>11</v>
      </c>
      <c r="K12" s="17">
        <f t="shared" si="0"/>
        <v>8</v>
      </c>
      <c r="L12" s="27" t="s">
        <v>116</v>
      </c>
    </row>
    <row r="13" spans="1:12" ht="14.25">
      <c r="A13" s="28" t="s">
        <v>18</v>
      </c>
      <c r="B13" s="20" t="s">
        <v>32</v>
      </c>
      <c r="C13" s="79">
        <f t="shared" si="1"/>
        <v>30</v>
      </c>
      <c r="D13" s="21"/>
      <c r="E13" s="24"/>
      <c r="F13" s="22"/>
      <c r="G13" s="23"/>
      <c r="H13" s="24">
        <v>30</v>
      </c>
      <c r="I13" s="25">
        <v>2</v>
      </c>
      <c r="J13" s="26" t="s">
        <v>13</v>
      </c>
      <c r="K13" s="17">
        <f t="shared" si="0"/>
        <v>2</v>
      </c>
      <c r="L13" s="27" t="s">
        <v>44</v>
      </c>
    </row>
    <row r="14" spans="1:12" ht="14.25" customHeight="1">
      <c r="A14" s="28" t="s">
        <v>19</v>
      </c>
      <c r="B14" s="30" t="s">
        <v>83</v>
      </c>
      <c r="C14" s="79">
        <f t="shared" si="1"/>
        <v>15</v>
      </c>
      <c r="D14" s="21"/>
      <c r="E14" s="24"/>
      <c r="F14" s="22"/>
      <c r="G14" s="23">
        <v>15</v>
      </c>
      <c r="H14" s="24"/>
      <c r="I14" s="25">
        <v>2</v>
      </c>
      <c r="J14" s="26" t="s">
        <v>13</v>
      </c>
      <c r="K14" s="17">
        <f t="shared" si="0"/>
        <v>2</v>
      </c>
      <c r="L14" s="27" t="s">
        <v>84</v>
      </c>
    </row>
    <row r="15" spans="1:12" s="39" customFormat="1" ht="28.5">
      <c r="A15" s="31" t="s">
        <v>21</v>
      </c>
      <c r="B15" s="32" t="s">
        <v>45</v>
      </c>
      <c r="C15" s="79">
        <f t="shared" si="1"/>
        <v>15</v>
      </c>
      <c r="D15" s="33"/>
      <c r="E15" s="34"/>
      <c r="F15" s="25"/>
      <c r="G15" s="21">
        <v>15</v>
      </c>
      <c r="H15" s="35"/>
      <c r="I15" s="36">
        <v>2</v>
      </c>
      <c r="J15" s="37" t="s">
        <v>13</v>
      </c>
      <c r="K15" s="17">
        <f t="shared" si="0"/>
        <v>2</v>
      </c>
      <c r="L15" s="92" t="s">
        <v>123</v>
      </c>
    </row>
    <row r="16" spans="1:12" ht="14.25">
      <c r="A16" s="28" t="s">
        <v>24</v>
      </c>
      <c r="B16" s="20" t="s">
        <v>85</v>
      </c>
      <c r="C16" s="79">
        <f t="shared" si="1"/>
        <v>60</v>
      </c>
      <c r="D16" s="21"/>
      <c r="E16" s="24">
        <v>30</v>
      </c>
      <c r="F16" s="22">
        <v>2</v>
      </c>
      <c r="G16" s="23"/>
      <c r="H16" s="24">
        <v>30</v>
      </c>
      <c r="I16" s="25">
        <v>2</v>
      </c>
      <c r="J16" s="26" t="s">
        <v>13</v>
      </c>
      <c r="K16" s="17">
        <f t="shared" si="0"/>
        <v>4</v>
      </c>
      <c r="L16" s="93" t="s">
        <v>124</v>
      </c>
    </row>
    <row r="17" spans="1:12" ht="14.25">
      <c r="A17" s="28" t="s">
        <v>30</v>
      </c>
      <c r="B17" s="22" t="s">
        <v>74</v>
      </c>
      <c r="C17" s="79">
        <f t="shared" si="1"/>
        <v>60</v>
      </c>
      <c r="D17" s="21"/>
      <c r="E17" s="24">
        <v>30</v>
      </c>
      <c r="F17" s="22">
        <v>2</v>
      </c>
      <c r="G17" s="23"/>
      <c r="H17" s="24">
        <v>30</v>
      </c>
      <c r="I17" s="25">
        <v>2</v>
      </c>
      <c r="J17" s="26" t="s">
        <v>11</v>
      </c>
      <c r="K17" s="17">
        <f t="shared" si="0"/>
        <v>4</v>
      </c>
      <c r="L17" s="89" t="s">
        <v>86</v>
      </c>
    </row>
    <row r="18" spans="1:12" ht="14.25">
      <c r="A18" s="28" t="s">
        <v>87</v>
      </c>
      <c r="B18" s="29" t="s">
        <v>88</v>
      </c>
      <c r="C18" s="79">
        <f t="shared" si="1"/>
        <v>30</v>
      </c>
      <c r="D18" s="21"/>
      <c r="E18" s="24">
        <v>30</v>
      </c>
      <c r="F18" s="22">
        <v>2</v>
      </c>
      <c r="G18" s="23"/>
      <c r="H18" s="24"/>
      <c r="I18" s="25"/>
      <c r="J18" s="26" t="s">
        <v>13</v>
      </c>
      <c r="K18" s="17">
        <f t="shared" si="0"/>
        <v>2</v>
      </c>
      <c r="L18" s="89" t="s">
        <v>125</v>
      </c>
    </row>
    <row r="19" spans="1:12" ht="14.25">
      <c r="A19" s="28" t="s">
        <v>89</v>
      </c>
      <c r="B19" s="40" t="s">
        <v>90</v>
      </c>
      <c r="C19" s="79">
        <f t="shared" si="1"/>
        <v>30</v>
      </c>
      <c r="D19" s="21"/>
      <c r="E19" s="24"/>
      <c r="F19" s="22"/>
      <c r="G19" s="23"/>
      <c r="H19" s="24">
        <v>30</v>
      </c>
      <c r="I19" s="25">
        <v>2</v>
      </c>
      <c r="J19" s="26" t="s">
        <v>13</v>
      </c>
      <c r="K19" s="17">
        <f t="shared" si="0"/>
        <v>2</v>
      </c>
      <c r="L19" s="90" t="s">
        <v>126</v>
      </c>
    </row>
    <row r="20" spans="1:12" ht="14.25">
      <c r="A20" s="28" t="s">
        <v>91</v>
      </c>
      <c r="B20" s="41" t="s">
        <v>92</v>
      </c>
      <c r="C20" s="79">
        <f t="shared" si="1"/>
        <v>30</v>
      </c>
      <c r="D20" s="43"/>
      <c r="E20" s="24">
        <v>30</v>
      </c>
      <c r="F20" s="22">
        <v>2</v>
      </c>
      <c r="G20" s="43"/>
      <c r="H20" s="44"/>
      <c r="I20" s="45"/>
      <c r="J20" s="42" t="s">
        <v>13</v>
      </c>
      <c r="K20" s="17">
        <f t="shared" si="0"/>
        <v>2</v>
      </c>
      <c r="L20" s="90" t="s">
        <v>127</v>
      </c>
    </row>
    <row r="21" spans="1:12" ht="15" thickBot="1">
      <c r="A21" s="28" t="s">
        <v>93</v>
      </c>
      <c r="B21" s="46" t="s">
        <v>94</v>
      </c>
      <c r="C21" s="79">
        <f t="shared" si="1"/>
        <v>30</v>
      </c>
      <c r="D21" s="47"/>
      <c r="E21" s="48"/>
      <c r="F21" s="49"/>
      <c r="G21" s="47"/>
      <c r="H21" s="24">
        <v>30</v>
      </c>
      <c r="I21" s="25">
        <v>2</v>
      </c>
      <c r="J21" s="42" t="s">
        <v>13</v>
      </c>
      <c r="K21" s="17">
        <f t="shared" si="0"/>
        <v>2</v>
      </c>
      <c r="L21" s="90" t="s">
        <v>128</v>
      </c>
    </row>
    <row r="22" spans="1:12" ht="15.75" thickBot="1">
      <c r="A22" s="50"/>
      <c r="B22" s="51" t="s">
        <v>28</v>
      </c>
      <c r="C22" s="52">
        <f aca="true" t="shared" si="2" ref="C22:I22">SUM(C9:C21)</f>
        <v>660</v>
      </c>
      <c r="D22" s="53">
        <f t="shared" si="2"/>
        <v>30</v>
      </c>
      <c r="E22" s="54">
        <f t="shared" si="2"/>
        <v>300</v>
      </c>
      <c r="F22" s="55">
        <f t="shared" si="2"/>
        <v>30</v>
      </c>
      <c r="G22" s="53">
        <f t="shared" si="2"/>
        <v>60</v>
      </c>
      <c r="H22" s="54">
        <f t="shared" si="2"/>
        <v>270</v>
      </c>
      <c r="I22" s="56">
        <f t="shared" si="2"/>
        <v>30</v>
      </c>
      <c r="J22" s="57" t="s">
        <v>29</v>
      </c>
      <c r="K22" s="58">
        <f>SUM(K9:K21)</f>
        <v>60</v>
      </c>
      <c r="L22" s="59" t="s">
        <v>29</v>
      </c>
    </row>
    <row r="24" spans="1:24" s="104" customFormat="1" ht="15">
      <c r="A24" s="107" t="s">
        <v>136</v>
      </c>
      <c r="B24" s="109"/>
      <c r="C24" s="109"/>
      <c r="D24" s="109"/>
      <c r="E24" s="106"/>
      <c r="F24" s="106"/>
      <c r="G24" s="106"/>
      <c r="H24" s="106"/>
      <c r="I24" s="106"/>
      <c r="J24" s="106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</sheetData>
  <sheetProtection/>
  <mergeCells count="8">
    <mergeCell ref="A6:B8"/>
    <mergeCell ref="C6:C8"/>
    <mergeCell ref="D6:I6"/>
    <mergeCell ref="J6:J8"/>
    <mergeCell ref="K6:K8"/>
    <mergeCell ref="L6:L8"/>
    <mergeCell ref="D7:F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view="pageBreakPreview" zoomScale="80" zoomScaleSheetLayoutView="80" zoomScalePageLayoutView="0" workbookViewId="0" topLeftCell="A1">
      <selection activeCell="A23" sqref="A23"/>
    </sheetView>
  </sheetViews>
  <sheetFormatPr defaultColWidth="8.796875" defaultRowHeight="14.25"/>
  <cols>
    <col min="1" max="1" width="3.5" style="2" customWidth="1"/>
    <col min="2" max="2" width="46.59765625" style="2" customWidth="1"/>
    <col min="3" max="3" width="10.59765625" style="2" customWidth="1"/>
    <col min="4" max="4" width="8.3984375" style="2" customWidth="1"/>
    <col min="5" max="8" width="8.69921875" style="2" customWidth="1"/>
    <col min="9" max="9" width="8.8984375" style="2" bestFit="1" customWidth="1"/>
    <col min="10" max="10" width="14.19921875" style="2" customWidth="1"/>
    <col min="11" max="11" width="8" style="2" customWidth="1"/>
    <col min="12" max="12" width="15" style="2" customWidth="1"/>
    <col min="13" max="16384" width="8.69921875" style="2" customWidth="1"/>
  </cols>
  <sheetData>
    <row r="1" spans="1:12" ht="15">
      <c r="A1" s="1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2" s="98" customFormat="1" ht="15">
      <c r="A2" s="96" t="s">
        <v>112</v>
      </c>
      <c r="B2" s="97"/>
    </row>
    <row r="3" spans="1:2" s="103" customFormat="1" ht="18">
      <c r="A3" s="102" t="s">
        <v>137</v>
      </c>
      <c r="B3" s="102"/>
    </row>
    <row r="4" spans="1:2" s="76" customFormat="1" ht="15">
      <c r="A4" s="60" t="s">
        <v>95</v>
      </c>
      <c r="B4" s="60"/>
    </row>
    <row r="5" spans="1:12" ht="15" thickBo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 ht="15" customHeight="1">
      <c r="A6" s="110" t="s">
        <v>0</v>
      </c>
      <c r="B6" s="111"/>
      <c r="C6" s="116" t="s">
        <v>1</v>
      </c>
      <c r="D6" s="119" t="s">
        <v>2</v>
      </c>
      <c r="E6" s="120"/>
      <c r="F6" s="120"/>
      <c r="G6" s="121"/>
      <c r="H6" s="121"/>
      <c r="I6" s="122"/>
      <c r="J6" s="116" t="s">
        <v>3</v>
      </c>
      <c r="K6" s="123" t="s">
        <v>4</v>
      </c>
      <c r="L6" s="126" t="s">
        <v>39</v>
      </c>
      <c r="M6" s="1"/>
    </row>
    <row r="7" spans="1:13" ht="15">
      <c r="A7" s="112"/>
      <c r="B7" s="113"/>
      <c r="C7" s="117"/>
      <c r="D7" s="129" t="s">
        <v>96</v>
      </c>
      <c r="E7" s="130"/>
      <c r="F7" s="130"/>
      <c r="G7" s="131" t="s">
        <v>97</v>
      </c>
      <c r="H7" s="132"/>
      <c r="I7" s="133"/>
      <c r="J7" s="117"/>
      <c r="K7" s="124"/>
      <c r="L7" s="127"/>
      <c r="M7" s="1"/>
    </row>
    <row r="8" spans="1:13" ht="15.75" thickBot="1">
      <c r="A8" s="114"/>
      <c r="B8" s="115"/>
      <c r="C8" s="118"/>
      <c r="D8" s="5" t="s">
        <v>7</v>
      </c>
      <c r="E8" s="6" t="s">
        <v>8</v>
      </c>
      <c r="F8" s="7" t="s">
        <v>9</v>
      </c>
      <c r="G8" s="5" t="s">
        <v>7</v>
      </c>
      <c r="H8" s="6" t="s">
        <v>8</v>
      </c>
      <c r="I8" s="8" t="s">
        <v>9</v>
      </c>
      <c r="J8" s="118"/>
      <c r="K8" s="125"/>
      <c r="L8" s="128"/>
      <c r="M8" s="1"/>
    </row>
    <row r="9" spans="1:12" ht="14.25">
      <c r="A9" s="14" t="s">
        <v>10</v>
      </c>
      <c r="B9" s="13" t="s">
        <v>82</v>
      </c>
      <c r="C9" s="16">
        <f>SUM(D9:E9,G9:H9)</f>
        <v>30</v>
      </c>
      <c r="D9" s="14">
        <v>15</v>
      </c>
      <c r="E9" s="12">
        <v>15</v>
      </c>
      <c r="F9" s="13">
        <v>4</v>
      </c>
      <c r="G9" s="14"/>
      <c r="H9" s="12"/>
      <c r="I9" s="15"/>
      <c r="J9" s="16" t="s">
        <v>11</v>
      </c>
      <c r="K9" s="17">
        <f>SUM(F9+I9)</f>
        <v>4</v>
      </c>
      <c r="L9" s="78" t="s">
        <v>115</v>
      </c>
    </row>
    <row r="10" spans="1:12" ht="14.25">
      <c r="A10" s="23" t="s">
        <v>12</v>
      </c>
      <c r="B10" s="22" t="s">
        <v>71</v>
      </c>
      <c r="C10" s="16">
        <f aca="true" t="shared" si="0" ref="C10:C20">SUM(D10:E10,G10:H10)</f>
        <v>60</v>
      </c>
      <c r="D10" s="23">
        <v>15</v>
      </c>
      <c r="E10" s="24">
        <v>15</v>
      </c>
      <c r="F10" s="22">
        <v>3</v>
      </c>
      <c r="G10" s="23">
        <v>15</v>
      </c>
      <c r="H10" s="24">
        <v>15</v>
      </c>
      <c r="I10" s="25">
        <v>4</v>
      </c>
      <c r="J10" s="26" t="s">
        <v>11</v>
      </c>
      <c r="K10" s="17">
        <f aca="true" t="shared" si="1" ref="K10:K21">SUM(F10+I10)</f>
        <v>7</v>
      </c>
      <c r="L10" s="89" t="s">
        <v>129</v>
      </c>
    </row>
    <row r="11" spans="1:12" ht="14.25">
      <c r="A11" s="23" t="s">
        <v>14</v>
      </c>
      <c r="B11" s="22" t="s">
        <v>98</v>
      </c>
      <c r="C11" s="16">
        <f t="shared" si="0"/>
        <v>30</v>
      </c>
      <c r="D11" s="23"/>
      <c r="E11" s="24"/>
      <c r="F11" s="22"/>
      <c r="G11" s="23"/>
      <c r="H11" s="24">
        <v>30</v>
      </c>
      <c r="I11" s="25">
        <v>2</v>
      </c>
      <c r="J11" s="26" t="s">
        <v>13</v>
      </c>
      <c r="K11" s="17">
        <f t="shared" si="1"/>
        <v>2</v>
      </c>
      <c r="L11" s="89" t="s">
        <v>99</v>
      </c>
    </row>
    <row r="12" spans="1:12" ht="14.25">
      <c r="A12" s="23" t="s">
        <v>16</v>
      </c>
      <c r="B12" s="22" t="s">
        <v>69</v>
      </c>
      <c r="C12" s="16">
        <f t="shared" si="0"/>
        <v>180</v>
      </c>
      <c r="D12" s="23"/>
      <c r="E12" s="24">
        <v>90</v>
      </c>
      <c r="F12" s="22">
        <v>6</v>
      </c>
      <c r="G12" s="23"/>
      <c r="H12" s="24">
        <v>90</v>
      </c>
      <c r="I12" s="25">
        <v>6</v>
      </c>
      <c r="J12" s="26" t="s">
        <v>11</v>
      </c>
      <c r="K12" s="17">
        <f t="shared" si="1"/>
        <v>12</v>
      </c>
      <c r="L12" s="89" t="s">
        <v>130</v>
      </c>
    </row>
    <row r="13" spans="1:12" ht="14.25">
      <c r="A13" s="23" t="s">
        <v>17</v>
      </c>
      <c r="B13" s="20" t="s">
        <v>85</v>
      </c>
      <c r="C13" s="16">
        <f t="shared" si="0"/>
        <v>30</v>
      </c>
      <c r="D13" s="21"/>
      <c r="E13" s="24">
        <v>30</v>
      </c>
      <c r="F13" s="22">
        <v>4</v>
      </c>
      <c r="G13" s="23"/>
      <c r="H13" s="24"/>
      <c r="I13" s="25"/>
      <c r="J13" s="26" t="s">
        <v>11</v>
      </c>
      <c r="K13" s="17">
        <f t="shared" si="1"/>
        <v>4</v>
      </c>
      <c r="L13" s="90" t="s">
        <v>62</v>
      </c>
    </row>
    <row r="14" spans="1:12" ht="14.25">
      <c r="A14" s="23" t="s">
        <v>18</v>
      </c>
      <c r="B14" s="22" t="s">
        <v>100</v>
      </c>
      <c r="C14" s="16">
        <f t="shared" si="0"/>
        <v>30</v>
      </c>
      <c r="D14" s="23"/>
      <c r="E14" s="24"/>
      <c r="F14" s="22"/>
      <c r="G14" s="23"/>
      <c r="H14" s="24">
        <v>30</v>
      </c>
      <c r="I14" s="25">
        <v>2</v>
      </c>
      <c r="J14" s="26" t="s">
        <v>13</v>
      </c>
      <c r="K14" s="17">
        <f t="shared" si="1"/>
        <v>2</v>
      </c>
      <c r="L14" s="89" t="s">
        <v>101</v>
      </c>
    </row>
    <row r="15" spans="1:12" ht="14.25">
      <c r="A15" s="23" t="s">
        <v>19</v>
      </c>
      <c r="B15" s="70" t="s">
        <v>106</v>
      </c>
      <c r="C15" s="16">
        <f t="shared" si="0"/>
        <v>30</v>
      </c>
      <c r="D15" s="23"/>
      <c r="E15" s="24">
        <v>30</v>
      </c>
      <c r="F15" s="22">
        <v>2</v>
      </c>
      <c r="G15" s="23"/>
      <c r="H15" s="24"/>
      <c r="I15" s="25"/>
      <c r="J15" s="26" t="s">
        <v>13</v>
      </c>
      <c r="K15" s="17">
        <f t="shared" si="1"/>
        <v>2</v>
      </c>
      <c r="L15" s="89" t="s">
        <v>102</v>
      </c>
    </row>
    <row r="16" spans="1:12" s="3" customFormat="1" ht="14.25">
      <c r="A16" s="80" t="s">
        <v>63</v>
      </c>
      <c r="B16" s="70" t="s">
        <v>107</v>
      </c>
      <c r="C16" s="16">
        <f t="shared" si="0"/>
        <v>30</v>
      </c>
      <c r="D16" s="80"/>
      <c r="E16" s="81"/>
      <c r="F16" s="82"/>
      <c r="G16" s="80"/>
      <c r="H16" s="81">
        <v>30</v>
      </c>
      <c r="I16" s="83">
        <v>2</v>
      </c>
      <c r="J16" s="84" t="s">
        <v>13</v>
      </c>
      <c r="K16" s="17">
        <f t="shared" si="1"/>
        <v>2</v>
      </c>
      <c r="L16" s="91" t="s">
        <v>114</v>
      </c>
    </row>
    <row r="17" spans="1:12" ht="14.25">
      <c r="A17" s="23" t="s">
        <v>24</v>
      </c>
      <c r="B17" s="22" t="s">
        <v>46</v>
      </c>
      <c r="C17" s="16">
        <f t="shared" si="0"/>
        <v>30</v>
      </c>
      <c r="D17" s="23"/>
      <c r="E17" s="24">
        <v>15</v>
      </c>
      <c r="F17" s="22">
        <v>2</v>
      </c>
      <c r="G17" s="23"/>
      <c r="H17" s="24">
        <v>15</v>
      </c>
      <c r="I17" s="25">
        <v>8</v>
      </c>
      <c r="J17" s="26" t="s">
        <v>47</v>
      </c>
      <c r="K17" s="17">
        <f t="shared" si="1"/>
        <v>10</v>
      </c>
      <c r="L17" s="89" t="s">
        <v>103</v>
      </c>
    </row>
    <row r="18" spans="1:12" ht="14.25">
      <c r="A18" s="23" t="s">
        <v>30</v>
      </c>
      <c r="B18" s="22" t="s">
        <v>48</v>
      </c>
      <c r="C18" s="16">
        <f t="shared" si="0"/>
        <v>60</v>
      </c>
      <c r="D18" s="23"/>
      <c r="E18" s="24">
        <v>30</v>
      </c>
      <c r="F18" s="22">
        <v>2</v>
      </c>
      <c r="G18" s="23"/>
      <c r="H18" s="24">
        <v>30</v>
      </c>
      <c r="I18" s="25">
        <v>4</v>
      </c>
      <c r="J18" s="26" t="s">
        <v>13</v>
      </c>
      <c r="K18" s="17">
        <f t="shared" si="1"/>
        <v>6</v>
      </c>
      <c r="L18" s="89" t="s">
        <v>50</v>
      </c>
    </row>
    <row r="19" spans="1:12" ht="14.25">
      <c r="A19" s="85" t="s">
        <v>55</v>
      </c>
      <c r="B19" s="86" t="s">
        <v>104</v>
      </c>
      <c r="C19" s="16">
        <f t="shared" si="0"/>
        <v>30</v>
      </c>
      <c r="D19" s="24">
        <v>30</v>
      </c>
      <c r="E19" s="44"/>
      <c r="F19" s="22">
        <v>2</v>
      </c>
      <c r="G19" s="43"/>
      <c r="H19" s="44"/>
      <c r="I19" s="25"/>
      <c r="J19" s="26" t="s">
        <v>13</v>
      </c>
      <c r="K19" s="17">
        <f t="shared" si="1"/>
        <v>2</v>
      </c>
      <c r="L19" s="90" t="s">
        <v>131</v>
      </c>
    </row>
    <row r="20" spans="1:12" ht="14.25">
      <c r="A20" s="43" t="s">
        <v>56</v>
      </c>
      <c r="B20" s="86" t="s">
        <v>105</v>
      </c>
      <c r="C20" s="16">
        <f t="shared" si="0"/>
        <v>30</v>
      </c>
      <c r="D20" s="43"/>
      <c r="E20" s="44"/>
      <c r="F20" s="70"/>
      <c r="G20" s="43"/>
      <c r="H20" s="24">
        <v>30</v>
      </c>
      <c r="I20" s="25">
        <v>2</v>
      </c>
      <c r="J20" s="26" t="s">
        <v>13</v>
      </c>
      <c r="K20" s="17">
        <f t="shared" si="1"/>
        <v>2</v>
      </c>
      <c r="L20" s="90" t="s">
        <v>132</v>
      </c>
    </row>
    <row r="21" spans="1:12" ht="15" thickBot="1">
      <c r="A21" s="23" t="s">
        <v>91</v>
      </c>
      <c r="B21" s="22" t="s">
        <v>51</v>
      </c>
      <c r="C21" s="87" t="s">
        <v>49</v>
      </c>
      <c r="D21" s="23"/>
      <c r="E21" s="88" t="s">
        <v>49</v>
      </c>
      <c r="F21" s="22">
        <v>5</v>
      </c>
      <c r="G21" s="23"/>
      <c r="H21" s="24"/>
      <c r="I21" s="25"/>
      <c r="J21" s="26" t="s">
        <v>23</v>
      </c>
      <c r="K21" s="17">
        <f t="shared" si="1"/>
        <v>5</v>
      </c>
      <c r="L21" s="134" t="s">
        <v>52</v>
      </c>
    </row>
    <row r="22" spans="1:13" ht="15.75" thickBot="1">
      <c r="A22" s="50"/>
      <c r="B22" s="75" t="s">
        <v>28</v>
      </c>
      <c r="C22" s="52">
        <f>SUM(C9:C21)</f>
        <v>570</v>
      </c>
      <c r="D22" s="53">
        <f>SUM(D9:D21)</f>
        <v>60</v>
      </c>
      <c r="E22" s="54">
        <f aca="true" t="shared" si="2" ref="C22:H22">SUM(E9:E21)</f>
        <v>225</v>
      </c>
      <c r="F22" s="55">
        <f>SUM(F9:F21)</f>
        <v>30</v>
      </c>
      <c r="G22" s="53">
        <f>SUM(G9:G21)</f>
        <v>15</v>
      </c>
      <c r="H22" s="54">
        <f t="shared" si="2"/>
        <v>270</v>
      </c>
      <c r="I22" s="55">
        <f>SUM(I9:I21)</f>
        <v>30</v>
      </c>
      <c r="J22" s="57" t="s">
        <v>29</v>
      </c>
      <c r="K22" s="58">
        <f>SUM(K9:K21)</f>
        <v>60</v>
      </c>
      <c r="L22" s="57" t="s">
        <v>29</v>
      </c>
      <c r="M22" s="2">
        <f>SUM(D22:E22,G22:H22)</f>
        <v>570</v>
      </c>
    </row>
    <row r="24" spans="1:24" s="104" customFormat="1" ht="15">
      <c r="A24" s="107" t="s">
        <v>136</v>
      </c>
      <c r="B24" s="109"/>
      <c r="C24" s="109"/>
      <c r="D24" s="109"/>
      <c r="E24" s="106"/>
      <c r="F24" s="106"/>
      <c r="G24" s="106"/>
      <c r="H24" s="106"/>
      <c r="I24" s="106"/>
      <c r="J24" s="106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</sheetData>
  <sheetProtection/>
  <mergeCells count="8">
    <mergeCell ref="A6:B8"/>
    <mergeCell ref="C6:C8"/>
    <mergeCell ref="D6:I6"/>
    <mergeCell ref="J6:J8"/>
    <mergeCell ref="K6:K8"/>
    <mergeCell ref="L6:L8"/>
    <mergeCell ref="D7:F7"/>
    <mergeCell ref="G7:I7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AS</cp:lastModifiedBy>
  <cp:lastPrinted>2019-02-08T15:06:48Z</cp:lastPrinted>
  <dcterms:created xsi:type="dcterms:W3CDTF">2012-08-04T19:10:03Z</dcterms:created>
  <dcterms:modified xsi:type="dcterms:W3CDTF">2019-12-16T14:53:18Z</dcterms:modified>
  <cp:category/>
  <cp:version/>
  <cp:contentType/>
  <cp:contentStatus/>
</cp:coreProperties>
</file>